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activeTab="0"/>
  </bookViews>
  <sheets>
    <sheet name="운영표지" sheetId="1" r:id="rId1"/>
    <sheet name="운영(1)" sheetId="2" r:id="rId2"/>
    <sheet name="운영(2)" sheetId="3" r:id="rId3"/>
    <sheet name="운영(3)" sheetId="4" r:id="rId4"/>
  </sheets>
  <externalReferences>
    <externalReference r:id="rId7"/>
  </externalReferences>
  <definedNames>
    <definedName name="_xlnm.Print_Area" localSheetId="0">'운영표지'!$A$1:$R$25</definedName>
    <definedName name="_xlnm.Print_Area" localSheetId="1">'운영(1)'!$A$1:$P$9</definedName>
    <definedName name="_xlnm.Print_Area" localSheetId="2">'운영(2)'!$A$1:$I$49</definedName>
    <definedName name="_xlnm.Print_Area" localSheetId="3">'운영(3)'!$A$1:$E$8</definedName>
    <definedName name="_xlnm.Print_Titles" localSheetId="2">'운영(2)'!$4:$4</definedName>
    <definedName name="_xlnm.Print_Titles" localSheetId="3">'운영(3)'!$4:$4</definedName>
  </definedNames>
  <calcPr calcId="145621"/>
</workbook>
</file>

<file path=xl/sharedStrings.xml><?xml version="1.0" encoding="utf-8"?>
<sst xmlns="http://schemas.openxmlformats.org/spreadsheetml/2006/main" count="259" uniqueCount="194">
  <si>
    <r>
      <t>18. 학교급식관련 설문조사를 실시하고 그 결과를 공개하는가? 
 - 설문조사(기호도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>만족도 등) 계획수립, 설문실시, 결과 분석 후 조치 및 공개</t>
    </r>
  </si>
  <si>
    <t>최근 3개월 미납률이 2% 이내로 낮고, 교직원 급식비는 학생급식비 이상을 부담</t>
  </si>
  <si>
    <t xml:space="preserve">3. 학교급식관련 중요사항은 학교운영위원회 심의(자문)을 거쳐서 결정하였는가? </t>
  </si>
  <si>
    <r>
      <t>학교급식
식재료 원산지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 xml:space="preserve">영양량 표시제 시행 및 급식 메뉴 사진 공개 </t>
    </r>
  </si>
  <si>
    <t xml:space="preserve">11. 급식 및 식생활지도를 실시하고 있는가? 
 -  지도계획 수립 및 이행 여부 </t>
  </si>
  <si>
    <t xml:space="preserve">4. 학교급식 운영계획의 수립 및 이행상황을 학교운영위원회에 보고하고 있는가? </t>
  </si>
  <si>
    <t>학교자체 감량화 계획수립ㆍ시행 등 감량화를 위한 적극적 활동</t>
  </si>
  <si>
    <t>계획수립 및 학기당 6회 이상(월 1회 이상 권장) 상담실시</t>
  </si>
  <si>
    <r>
      <t>§</t>
    </r>
    <r>
      <rPr>
        <sz val="10"/>
        <color rgb="FF000000"/>
        <rFont val="굴림"/>
        <family val="2"/>
      </rPr>
      <t xml:space="preserve"> 학교급식 운영계획 수립여부
 - 급식계획,영양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>위생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>식재료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>작업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 xml:space="preserve">예산관리 및 식생활 지도 등의 포함 여부
</t>
    </r>
    <r>
      <rPr>
        <sz val="11"/>
        <color rgb="FF000000"/>
        <rFont val="돋움"/>
        <family val="2"/>
      </rPr>
      <t>§</t>
    </r>
    <r>
      <rPr>
        <sz val="10"/>
        <color rgb="FF000000"/>
        <rFont val="굴림"/>
        <family val="2"/>
      </rPr>
      <t xml:space="preserve"> 학교운영위원회에 연1회 이상 이행상황 
 보고여부 </t>
    </r>
  </si>
  <si>
    <t>2020.10.30</t>
  </si>
  <si>
    <t>식중독
비상대책반
운영</t>
  </si>
  <si>
    <t>칼슘 영양관리기준 준수 요망</t>
  </si>
  <si>
    <t>수익자 부담 
급식경비 관리</t>
  </si>
  <si>
    <t>학교급식소위원회 활동 요망</t>
  </si>
  <si>
    <t>알레르기 유발식품 표기 미흡</t>
  </si>
  <si>
    <t>감량화를 위한 활동사항 없음</t>
  </si>
  <si>
    <t>설문조사 결과 공개 요망</t>
  </si>
  <si>
    <t>운영위원회 심의 미실시</t>
  </si>
  <si>
    <t>전년도 이행상황 보고 철저</t>
  </si>
  <si>
    <t>NEIS를 이용한 급식관리</t>
  </si>
  <si>
    <t>지도계획 수립 및 이행</t>
  </si>
  <si>
    <t>우유급식실시여부 심의 요망</t>
  </si>
  <si>
    <t>위반․
지적사항
이행여부</t>
  </si>
  <si>
    <t>학교급식 운영평가 점검표</t>
  </si>
  <si>
    <t>식생활
지도 및
영양상담</t>
  </si>
  <si>
    <t>급식종사자 
대체인력풀 운영</t>
  </si>
  <si>
    <r>
      <t>§</t>
    </r>
    <r>
      <rPr>
        <sz val="11"/>
        <color rgb="FF000000"/>
        <rFont val="돋움"/>
        <family val="2"/>
      </rPr>
      <t xml:space="preserve"> 학교급식법령 준수사항</t>
    </r>
  </si>
  <si>
    <t>급식일지 작성 철저</t>
  </si>
  <si>
    <t>설문조사 미실시</t>
  </si>
  <si>
    <r>
      <t xml:space="preserve">2. </t>
    </r>
    <r>
      <rPr>
        <b/>
        <sz val="11"/>
        <color rgb="FF000000"/>
        <rFont val="굴림"/>
        <family val="2"/>
      </rPr>
      <t>점검결과:</t>
    </r>
  </si>
  <si>
    <t>화학조미료 사용 지양</t>
  </si>
  <si>
    <t>계획 수립 및 이행</t>
  </si>
  <si>
    <t>소요예산 미확보</t>
  </si>
  <si>
    <t>2영역 이하 활용</t>
  </si>
  <si>
    <t>소위원회 미구성</t>
  </si>
  <si>
    <t>영양상담 실시 요망</t>
  </si>
  <si>
    <t>16. 학부모 검수참여 및 학교급식 모니터링은 이루어지고 있는가?
 - 학부모 검수와 모니터링 계획수립 및 이행여부</t>
  </si>
  <si>
    <t xml:space="preserve">10. 식단에 대한 주요 식재료 원산지 및 영양량 표시제도 시행과 실제 급식메뉴 사진을 학교 홈페이지 등에 게시하고 있는가?
 -주요 식재료의 원산지 및 1식당 에너지, 단백질, 비타민, 칼슘 등 주요영양소에 대한 영양량을 표시하여 공지하는지와 학생들에게 제공되는 실제 급식사진을 학교 홈페이지에 게시하는지 여부 </t>
  </si>
  <si>
    <t xml:space="preserve"> ▣ 평가항목 : 15개(우수 5점, 보통 2.5점, 미흡 0점) </t>
  </si>
  <si>
    <t>미납자가 있음에도 관리 미흡, 교직원 급식비를 학생보다 적게 부담</t>
  </si>
  <si>
    <t xml:space="preserve">5. 품질 및 안전을 위하여 필요한 준수사항을 지키고  있는가? </t>
  </si>
  <si>
    <t>[학교 관리번호 :              ]</t>
  </si>
  <si>
    <t>2. 직전 점검 시 지도․권장 사항 항목 중 지적된 사항을 개선하였는가?(1개 항목 당 감점 5점)</t>
  </si>
  <si>
    <t>평가항목</t>
  </si>
  <si>
    <t>영양교사</t>
  </si>
  <si>
    <t>보건교사</t>
  </si>
  <si>
    <t>(서명)</t>
  </si>
  <si>
    <t>점검 항목별</t>
  </si>
  <si>
    <t xml:space="preserve">점검일자 : </t>
  </si>
  <si>
    <t>송 다 영</t>
  </si>
  <si>
    <t>점 검 항 목</t>
  </si>
  <si>
    <t>김 화 숙</t>
  </si>
  <si>
    <t>주요내용</t>
  </si>
  <si>
    <t>박 경 미</t>
  </si>
  <si>
    <t>은빛초등학교</t>
  </si>
  <si>
    <t>적합</t>
  </si>
  <si>
    <t>평점</t>
  </si>
  <si>
    <t>구 분</t>
  </si>
  <si>
    <t>☑</t>
  </si>
  <si>
    <t>미흡</t>
  </si>
  <si>
    <t>구분</t>
  </si>
  <si>
    <t>학교명</t>
  </si>
  <si>
    <t>계</t>
  </si>
  <si>
    <t>소속)</t>
  </si>
  <si>
    <t>김화숙</t>
  </si>
  <si>
    <t>비고</t>
  </si>
  <si>
    <t>기타</t>
  </si>
  <si>
    <t>직급)</t>
  </si>
  <si>
    <t>등급</t>
  </si>
  <si>
    <t>보통</t>
  </si>
  <si>
    <t>우수</t>
  </si>
  <si>
    <t>□</t>
  </si>
  <si>
    <t>성명)</t>
  </si>
  <si>
    <t>A</t>
  </si>
  <si>
    <t/>
  </si>
  <si>
    <r>
      <t>§</t>
    </r>
    <r>
      <rPr>
        <sz val="11"/>
        <color rgb="FF000000"/>
        <rFont val="돋움"/>
        <family val="2"/>
      </rPr>
      <t xml:space="preserve"> 지도 및 권장사항</t>
    </r>
  </si>
  <si>
    <t>지적내용 및 조치사항</t>
  </si>
  <si>
    <r>
      <t>§</t>
    </r>
    <r>
      <rPr>
        <sz val="11"/>
        <color rgb="FF000000"/>
        <rFont val="돋움"/>
        <family val="2"/>
      </rPr>
      <t xml:space="preserve"> 우수(모범)사례</t>
    </r>
  </si>
  <si>
    <r>
      <t>§</t>
    </r>
    <r>
      <rPr>
        <sz val="11"/>
        <color rgb="FF000000"/>
        <rFont val="돋움"/>
        <family val="2"/>
      </rPr>
      <t xml:space="preserve"> 특이(건의)사항</t>
    </r>
  </si>
  <si>
    <r>
      <t>17. 학교 홈페이지의 급식게시판 운영 등 의견 수렴으로 만족도 향상에 노력하고 있는가?
 - 쌍방향 의사소통이 가능한 게시판 운영 및 건의함, 어린이회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>학생회 의견수렴 활동여부 등</t>
    </r>
  </si>
  <si>
    <r>
      <t>§</t>
    </r>
    <r>
      <rPr>
        <sz val="10"/>
        <color rgb="FF000000"/>
        <rFont val="굴림"/>
        <family val="2"/>
      </rPr>
      <t xml:space="preserve"> 학교급식 영양관리기준 준수여부
 - 학년별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>성별 에너지공급기준 ±10% 이내</t>
    </r>
    <r>
      <rPr>
        <sz val="11"/>
        <color rgb="FF000000"/>
        <rFont val="돋움"/>
        <family val="2"/>
      </rPr>
      <t xml:space="preserve"> 
</t>
    </r>
    <r>
      <rPr>
        <sz val="10"/>
        <color rgb="FF000000"/>
        <rFont val="굴림"/>
        <family val="2"/>
      </rPr>
      <t xml:space="preserve"> - 탄수화물(55~70%), 단백질(7~20%), 지방(15~30%)의 공급비율 
 - 단백질 상한비율(20%) 
 - 비타민, 무기질의 평균필요량 </t>
    </r>
  </si>
  <si>
    <r>
      <t>9. 식단 작성시 다음 사항을 고려하여, 화학조미료 또는 튀김류 사용을 제한하는가?
 - 전통 식문화(食文化)의 계승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>발전
 - 다양한 종류의 식품을 사용할 것
 - 염분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>유지류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>단순당류 또는 식품첨가물 등의 과다사용 제한
 - 자연식품과 계절식품의 사용
 - 다양한 조리법을 활용</t>
    </r>
  </si>
  <si>
    <t>튀김류 주2회 이하 사용 철저</t>
  </si>
  <si>
    <t>대책반 구성, 담당자 임무 숙지</t>
  </si>
  <si>
    <t>급식비 미납자 징수대책 강구 요망</t>
  </si>
  <si>
    <t>품질 및 
안전을 
위한
준수
사항</t>
  </si>
  <si>
    <t>계획은 수립했으나, 이행사항 없음</t>
  </si>
  <si>
    <t>급식예산 확보 및 집행 상황이 적정</t>
  </si>
  <si>
    <t>계획은 수립했으나 상담은 미실시</t>
  </si>
  <si>
    <t>식중독비상대책반 구성원 변경 요망</t>
  </si>
  <si>
    <t>학부모 검수 및 모니터링 실시 요망</t>
  </si>
  <si>
    <t>급식개선 의견수렴 활동 미실시</t>
  </si>
  <si>
    <t>설문조사 실시 및 분석결과 공개</t>
  </si>
  <si>
    <t>분기별 1회 이상 정기적 정보제공</t>
  </si>
  <si>
    <t>대책반 미구성, 담당자 임무 미숙지</t>
  </si>
  <si>
    <t xml:space="preserve">지도계획은 수립하였으나 미이행 </t>
  </si>
  <si>
    <t>대책반 구성, 담당자 임무 미숙지</t>
  </si>
  <si>
    <r>
      <t>1.</t>
    </r>
    <r>
      <rPr>
        <b/>
        <sz val="11"/>
        <color rgb="FF000000"/>
        <rFont val="굴림"/>
        <family val="2"/>
      </rPr>
      <t xml:space="preserve"> 학교급식 운영현황(중식기준)</t>
    </r>
  </si>
  <si>
    <r>
      <t xml:space="preserve">예산편성 및 계획수립 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 xml:space="preserve">운영 </t>
    </r>
  </si>
  <si>
    <r>
      <t>설립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>경영자
부담
급식경비 관리</t>
    </r>
  </si>
  <si>
    <t>14. 학생, 교직원, 학부모에게 식생활 관련 정보를 제공하는가?
 - 간행물, 홈페이지 게시판 등을 이용한 정보제공 여부</t>
  </si>
  <si>
    <r>
      <t>§</t>
    </r>
    <r>
      <rPr>
        <sz val="10"/>
        <color rgb="FF000000"/>
        <rFont val="굴림"/>
        <family val="2"/>
      </rPr>
      <t xml:space="preserve"> 품질 및 안전을 위한 준수사항 이행여부
 - 매 학기별 보호자부담 급식비 중 식품비 사용비율 공개
 - 학교급식일지, 검수일지 및 거래명세표의 작성·비치·보관여부 </t>
    </r>
    <r>
      <rPr>
        <sz val="11"/>
        <color rgb="FF000000"/>
        <rFont val="돋움"/>
        <family val="2"/>
      </rPr>
      <t xml:space="preserve">
§</t>
    </r>
    <r>
      <rPr>
        <sz val="10"/>
        <color rgb="FF000000"/>
        <rFont val="굴림"/>
        <family val="2"/>
      </rPr>
      <t xml:space="preserve"> 알레르기 유발식품을 사용하는 경우 공지 및 표시 이행 여부
 - 알레르기를 유발할 수 있는 식재료가 표시된 월간식단표를 가정통신문으로 안내하고 학교홈페이지에 게재
 - 동 내용이 표시된 주간식단표를 식당 및 교실에 게시</t>
    </r>
  </si>
  <si>
    <r>
      <t>최근 1개월간 화학조미료 미사용, 튀김류 주2회 이하 사용(중식기준), 당류 및 나트륨 저감화 계획 수립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>이행</t>
    </r>
  </si>
  <si>
    <t>※ 농수산물의 원산지 표시에 관한 법령 참조
※ 급식메뉴 사진 공개는 중식을 기준으로 확인(조·석식은 권장)</t>
  </si>
  <si>
    <t>최근 1개월간 화학조미료 사용 또는 튀김류 주3회 초과 사용 (중식기준), 당류 및 나트륨 저감화 계획 미수립</t>
  </si>
  <si>
    <t>미납자가 일부 있으나, 징수대책강구, 교직원 급식비는 학생급식비 이상으로 부담</t>
  </si>
  <si>
    <r>
      <t>8. 학교단위 ‘조리종사자 대체인력 풀’ 예산확보 및 계획수립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 xml:space="preserve">운영여부? </t>
    </r>
  </si>
  <si>
    <t>식중독비상대책반 구성원  실명기재 및 임무숙지(확인서명 또는 연수) 철저</t>
  </si>
  <si>
    <t>19. 급식비 징수 및 관리는 적정하게 이루어지고 있는가?
 - 학생 급식비 미납액 및 조치사항  
 - 교직원의 급식비는 학생급식비 이상으로 부담 여부</t>
  </si>
  <si>
    <r>
      <t>20. 학교 공통운영비에 학교 급식시설․설비의 유지 및 개선비 등 예산이 확보되어 있는가?
 - 학교설립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>경영자가 부담할 예산의 적정한 확보 및 집행여부</t>
    </r>
  </si>
  <si>
    <t>3. 직전 점검 시 지도․권장 사항 항목 중 지적된 사항을 개선하지 않아 문서로 시정조치를 받은 이후에도 개선하지 않았는가?(1개 항목 당 감점 10점)</t>
  </si>
  <si>
    <r>
      <t>설문조사 실시 예정</t>
    </r>
    <r>
      <rPr>
        <sz val="11"/>
        <color rgb="FF000000"/>
        <rFont val="돋움"/>
        <family val="2"/>
      </rPr>
      <t>(0월중)</t>
    </r>
  </si>
  <si>
    <t>7. 식중독비상대책반은 구성되어 있는가?
 -  식중독비상대책반 구성여부
 -  담당자 임무 숙지 여부</t>
  </si>
  <si>
    <r>
      <t>§</t>
    </r>
    <r>
      <rPr>
        <sz val="10"/>
        <color rgb="FF000000"/>
        <rFont val="굴림"/>
        <family val="2"/>
      </rPr>
      <t xml:space="preserve"> 식재료 품질관리기준 준수여부
 - 검수일지, 거래명세표, 축산물등급판정확인서, 수입신고필증 등 확인</t>
    </r>
  </si>
  <si>
    <t>15. 학교급식소위원회 구성 및 활동은 적절한가?
 - 소위원회 구성 및 활동 여부, 회의록 기록관리 여부</t>
  </si>
  <si>
    <t>1. 직전 평가 시 학교급식 법령 준수사항 항목 중 지적된 사항을 개선하였는가?(1개 항목당 감점 10점)</t>
  </si>
  <si>
    <t>12. 영양상담을 실시하고 있는가?
 - 영양상담 계획수립, 상담대상자 관리, 영양상담 창구 운영 등</t>
  </si>
  <si>
    <t>최근 1개월간 화학조미료 미사용, 튀김류 주3회 이하 사용(중식기준), 당류 및 나트륨 저감화 계획 수립</t>
  </si>
  <si>
    <t>모든 영역 활용</t>
  </si>
  <si>
    <t>1개라도 미실시</t>
  </si>
  <si>
    <t>비정기적 정보제공</t>
  </si>
  <si>
    <t>수요자
참여유도</t>
  </si>
  <si>
    <t>3영역 이상 활용</t>
  </si>
  <si>
    <t>급식
운영
원칙</t>
  </si>
  <si>
    <t>식재료
품질
관리</t>
  </si>
  <si>
    <t>급식
관리
운영</t>
  </si>
  <si>
    <t>수요자
만족도 제고 </t>
  </si>
  <si>
    <t xml:space="preserve"> ▣ 평가항목 : 5개(적합 5점, 부적합 0점) </t>
  </si>
  <si>
    <t>1. 학교급식 식재료의 품질관리기준을 준수하고 있는가?</t>
  </si>
  <si>
    <t>원산지 및 영양량 표시제 시행 요망(홈페이지 및 식당)</t>
  </si>
  <si>
    <t>4. 학교급식 관련 비리가 발생되었는가?(감점 10점)</t>
  </si>
  <si>
    <t>법 제11조
시행령
제2조,
규칙 제5조
(별표3)</t>
  </si>
  <si>
    <t>학교홈페이지 게시 일시 준수 요망(식단 제공이전까지)</t>
  </si>
  <si>
    <t xml:space="preserve">(2) 급식운영 지도 및 권장사항            </t>
  </si>
  <si>
    <t xml:space="preserve"> ▣ 평가항목 : 4개항목(해당 항목 부적합 시 감점)</t>
  </si>
  <si>
    <t xml:space="preserve">(1) 학교급식법령 준수사항             </t>
  </si>
  <si>
    <t>학교급식 만족도 우수
코로나19대비, 식당관리 우수</t>
  </si>
  <si>
    <t xml:space="preserve">쌍방향 급식게시판 운영 등 의견 수렴, 개선에 반영 </t>
  </si>
  <si>
    <r>
      <t>설문조사는 실시하였으나, 미분석</t>
    </r>
    <r>
      <rPr>
        <sz val="11"/>
        <color rgb="FF000000"/>
        <rFont val="돋움"/>
        <family val="2"/>
      </rPr>
      <t>･</t>
    </r>
    <r>
      <rPr>
        <sz val="10"/>
        <color rgb="FF000000"/>
        <rFont val="굴림"/>
        <family val="2"/>
      </rPr>
      <t xml:space="preserve">미공개 </t>
    </r>
  </si>
  <si>
    <t>홈페이지 교육자료 게시 등 정보 제공 활동</t>
  </si>
  <si>
    <t>소위원회 구성은 했으나, 활동사항 없음</t>
  </si>
  <si>
    <t>조리종사자 대체인력 풀 계획 수립 요망</t>
  </si>
  <si>
    <t>법 제10조,
규칙 제4조
(별표2)</t>
  </si>
  <si>
    <t>적극적인 음식물쓰레기 줄이기 활동 요망</t>
  </si>
  <si>
    <t>주별 칼슘 평균필요량 이상 준수 요망</t>
  </si>
  <si>
    <t>축산물등급판정서 확인 시스템 당일입력 요망</t>
  </si>
  <si>
    <t>학부모 검수 및 모니터링 계획수립 요망</t>
  </si>
  <si>
    <t>소위원회 조직 구성, 연2회 이상 활동함</t>
  </si>
  <si>
    <t>예산은 편성했으나 사유가 있음에도 미운영</t>
  </si>
  <si>
    <r>
      <t>4.</t>
    </r>
    <r>
      <rPr>
        <b/>
        <sz val="11"/>
        <color rgb="FF000000"/>
        <rFont val="굴림"/>
        <family val="2"/>
      </rPr>
      <t xml:space="preserve"> 우수(모범)사례 및 특이(건의)사항</t>
    </r>
  </si>
  <si>
    <t>조리종사자 대체인력 풀 예산 편성 요망</t>
  </si>
  <si>
    <t>3. 점검항목 및 내용 : 붙임 점검표와 같음</t>
  </si>
  <si>
    <t>급식예산 확보는 적정하나, 집행상황은 부적정</t>
  </si>
  <si>
    <t>보호자부담 급식비 중 식품비 사용비율 공개 요망</t>
  </si>
  <si>
    <t>쌍방향 급식게시판 운영 등 의견 수렴하나 미개선</t>
  </si>
  <si>
    <t>학교운영위원회 심의 안건과 별도로 계획수립 요망</t>
  </si>
  <si>
    <t xml:space="preserve">2. 학교급식의 영양관리기준을 준수하고 있는가? </t>
  </si>
  <si>
    <t>(3) 직전 운영평가 지적사항 개선여부 사항 등</t>
  </si>
  <si>
    <r>
      <t>§</t>
    </r>
    <r>
      <rPr>
        <sz val="11"/>
        <color rgb="FF000000"/>
        <rFont val="돋움"/>
        <family val="2"/>
      </rPr>
      <t xml:space="preserve"> 직전 운영평가 지적사항 
  개선 여부 등 </t>
    </r>
  </si>
  <si>
    <t>교    장</t>
  </si>
  <si>
    <t>규칙 제7조</t>
  </si>
  <si>
    <t>식단관리</t>
  </si>
  <si>
    <t>확 인 자 :</t>
  </si>
  <si>
    <t>급식인원(명)</t>
  </si>
  <si>
    <t>평가점검 내용</t>
  </si>
  <si>
    <t>평가
항목</t>
  </si>
  <si>
    <t>(평점:</t>
  </si>
  <si>
    <t>급식단가(원)</t>
  </si>
  <si>
    <t>해당사항없음</t>
  </si>
  <si>
    <t>시행령
제2조</t>
  </si>
  <si>
    <t>(감점:</t>
  </si>
  <si>
    <t>중점 확인사항</t>
  </si>
  <si>
    <t>영양
관리</t>
  </si>
  <si>
    <t>예산 미편성</t>
  </si>
  <si>
    <t>모두 실시</t>
  </si>
  <si>
    <t>점 검 자 :</t>
  </si>
  <si>
    <t>관련
법규</t>
  </si>
  <si>
    <t>운영
방식</t>
  </si>
  <si>
    <t xml:space="preserve">계획 미수립 </t>
  </si>
  <si>
    <t>시행령
제4조</t>
  </si>
  <si>
    <t>전체
학생수</t>
  </si>
  <si>
    <t>평가척도</t>
  </si>
  <si>
    <t>계획 미수립</t>
  </si>
  <si>
    <t>정보 미제공</t>
  </si>
  <si>
    <r>
      <t>평가</t>
    </r>
    <r>
      <rPr>
        <sz val="11"/>
        <color rgb="FF000000"/>
        <rFont val="돋움"/>
        <family val="2"/>
      </rPr>
      <t>･</t>
    </r>
    <r>
      <rPr>
        <sz val="11"/>
        <color rgb="FF000000"/>
        <rFont val="돋움"/>
        <family val="2"/>
      </rPr>
      <t>점검내용</t>
    </r>
  </si>
  <si>
    <t>학교장</t>
  </si>
  <si>
    <t>학생</t>
  </si>
  <si>
    <t>점)</t>
  </si>
  <si>
    <t>감점</t>
  </si>
  <si>
    <t>교직원</t>
  </si>
  <si>
    <t>직영</t>
  </si>
  <si>
    <t>13.“음식물쓰레기 줄이기”를 위한 교육활동 및 정보제공 등을 시행하고 있는가?
 -매주1회 이상 “잔반통 없는 날” 운영, 잔반 안남기기 지도 및 교육자료 제공 등 시행여부</t>
  </si>
  <si>
    <t xml:space="preserve">6. NEIS를 활용하여, 급식관련 보고 및 업무를 수행하고 있는가?
 -  급식개시 및 급식현황보고 등 관련보고 이행여부
 - 학교급식일지,주간식단의 NEIS 작성 관리 여부 </t>
  </si>
  <si>
    <r>
      <t>§</t>
    </r>
    <r>
      <rPr>
        <sz val="10"/>
        <color rgb="FF000000"/>
        <rFont val="굴림"/>
        <family val="2"/>
      </rPr>
      <t xml:space="preserve"> 학교운영위원회 심의(자문)여부
 - (급식운영 관련사항)급식운영방식, 급식대상, 급식횟수, 급식시간 및 구체적 영양기준, 식재료의 원산지 및 품질등급, 완제품 사용승인, 보호자 및 교직원 부담경비, 급식활동에 보호자 참여 등 중요사항
 - (식재료 구배계약)식재료 조달방법 및 업체 선정기준
 - (급식예산·결산)학교 예·결산 심의(자문)에 포함하여 처리
 - (급식비 지원)급식비 지원대상자 결정(선정) 및 당해 급식비 충당방안 마련
 - (우유급식)우유급식실시여부에 관한 사항 심의여부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</si>
</sst>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yyyy\.\ \ \ mm\.\ \ \ dd\."/>
    <numFmt numFmtId="165" formatCode="0.0"/>
  </numFmts>
  <fonts count="3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F9900"/>
      <name val="맑은 고딕"/>
      <family val="2"/>
    </font>
    <font>
      <sz val="11"/>
      <color rgb="FF800080"/>
      <name val="맑은 고딕"/>
      <family val="2"/>
    </font>
    <font>
      <sz val="11"/>
      <color rgb="FF993300"/>
      <name val="맑은 고딕"/>
      <family val="2"/>
    </font>
    <font>
      <i/>
      <sz val="11"/>
      <color rgb="FF808080"/>
      <name val="맑은 고딕"/>
      <family val="2"/>
    </font>
    <font>
      <b/>
      <sz val="11"/>
      <color rgb="FFFFFFFF"/>
      <name val="맑은 고딕"/>
      <family val="2"/>
    </font>
    <font>
      <sz val="11"/>
      <color rgb="FFFF9900"/>
      <name val="맑은 고딕"/>
      <family val="2"/>
    </font>
    <font>
      <b/>
      <sz val="11"/>
      <color rgb="FF000000"/>
      <name val="맑은 고딕"/>
      <family val="2"/>
    </font>
    <font>
      <sz val="11"/>
      <color rgb="FF333399"/>
      <name val="맑은 고딕"/>
      <family val="2"/>
    </font>
    <font>
      <b/>
      <sz val="18"/>
      <color rgb="FF003366"/>
      <name val="맑은 고딕"/>
      <family val="2"/>
    </font>
    <font>
      <b/>
      <sz val="15"/>
      <color rgb="FF003366"/>
      <name val="맑은 고딕"/>
      <family val="2"/>
    </font>
    <font>
      <b/>
      <sz val="13"/>
      <color rgb="FF003366"/>
      <name val="맑은 고딕"/>
      <family val="2"/>
    </font>
    <font>
      <b/>
      <sz val="11"/>
      <color rgb="FF003366"/>
      <name val="맑은 고딕"/>
      <family val="2"/>
    </font>
    <font>
      <sz val="11"/>
      <color rgb="FF008000"/>
      <name val="맑은 고딕"/>
      <family val="2"/>
    </font>
    <font>
      <b/>
      <sz val="11"/>
      <color rgb="FF333333"/>
      <name val="맑은 고딕"/>
      <family val="2"/>
    </font>
    <font>
      <sz val="11"/>
      <color rgb="FF000000"/>
      <name val="굴림"/>
      <family val="2"/>
    </font>
    <font>
      <b/>
      <sz val="11"/>
      <color rgb="FF000000"/>
      <name val="굴림"/>
      <family val="2"/>
    </font>
    <font>
      <sz val="10"/>
      <color rgb="FF000000"/>
      <name val="굴림"/>
      <family val="2"/>
    </font>
    <font>
      <sz val="8"/>
      <color rgb="FF000000"/>
      <name val="굴림"/>
      <family val="2"/>
    </font>
    <font>
      <b/>
      <sz val="12"/>
      <color rgb="FF000000"/>
      <name val="굴림"/>
      <family val="2"/>
    </font>
    <font>
      <sz val="10.5"/>
      <color rgb="FF000080"/>
      <name val="굴림"/>
      <family val="2"/>
    </font>
    <font>
      <b/>
      <sz val="10"/>
      <color rgb="FF000000"/>
      <name val="굴림"/>
      <family val="2"/>
    </font>
    <font>
      <sz val="12"/>
      <color rgb="FF000000"/>
      <name val="굴림"/>
      <family val="2"/>
    </font>
    <font>
      <b/>
      <sz val="11"/>
      <color rgb="FF993300"/>
      <name val="굴림"/>
      <family val="2"/>
    </font>
    <font>
      <b/>
      <sz val="11"/>
      <color rgb="FF003366"/>
      <name val="굴림"/>
      <family val="2"/>
    </font>
    <font>
      <b/>
      <sz val="11"/>
      <color rgb="FFFFFFFF"/>
      <name val="굴림"/>
      <family val="2"/>
    </font>
    <font>
      <sz val="10"/>
      <color rgb="FF000000"/>
      <name val="Wingdings"/>
      <family val="2"/>
    </font>
    <font>
      <b/>
      <sz val="10"/>
      <color rgb="FF000000"/>
      <name val="Wingdings"/>
      <family val="2"/>
    </font>
    <font>
      <b/>
      <sz val="16"/>
      <color rgb="FF000000"/>
      <name val="굴림"/>
      <family val="2"/>
    </font>
    <font>
      <sz val="10"/>
      <color rgb="FF000000"/>
      <name val="MS Gothic"/>
      <family val="2"/>
    </font>
    <font>
      <b/>
      <sz val="9"/>
      <color rgb="FF000000"/>
      <name val="굴림"/>
      <family val="2"/>
    </font>
    <font>
      <sz val="10"/>
      <color rgb="FF993300"/>
      <name val="굴림"/>
      <family val="2"/>
    </font>
    <font>
      <b/>
      <sz val="10"/>
      <color rgb="FF000000"/>
      <name val="한컴바탕"/>
      <family val="2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rgb="FF000000"/>
      </left>
      <right>
        <color rgb="FF000000"/>
      </right>
      <top>
        <color rgb="FF000000"/>
      </top>
      <bottom style="double">
        <color rgb="FFFF9900"/>
      </bottom>
    </border>
    <border>
      <left>
        <color rgb="FF000000"/>
      </left>
      <right>
        <color rgb="FF000000"/>
      </right>
      <top style="thin">
        <color rgb="FF333399"/>
      </top>
      <bottom style="double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C0C0C0"/>
      </bottom>
    </border>
    <border>
      <left>
        <color rgb="FF000000"/>
      </left>
      <right>
        <color rgb="FF000000"/>
      </right>
      <top>
        <color rgb="FF000000"/>
      </top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>
        <color rgb="FF000000"/>
      </top>
      <bottom style="thin"/>
    </border>
    <border>
      <left>
        <color rgb="FF000000"/>
      </left>
      <right>
        <color rgb="FF000000"/>
      </right>
      <top style="thin"/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>
        <color rgb="FF000000"/>
      </right>
      <top style="thin"/>
      <bottom>
        <color rgb="FF000000"/>
      </bottom>
    </border>
    <border>
      <left style="thin"/>
      <right style="thin"/>
      <top style="thin"/>
      <bottom style="thin"/>
    </border>
    <border>
      <left style="thin"/>
      <right>
        <color rgb="FF000000"/>
      </right>
      <top>
        <color rgb="FF000000"/>
      </top>
      <bottom>
        <color rgb="FF000000"/>
      </bottom>
    </border>
    <border>
      <left style="thin"/>
      <right>
        <color rgb="FF000000"/>
      </right>
      <top>
        <color rgb="FF000000"/>
      </top>
      <bottom style="thin"/>
    </border>
    <border>
      <left>
        <color rgb="FF000000"/>
      </left>
      <right>
        <color rgb="FF000000"/>
      </right>
      <top>
        <color rgb="FF000000"/>
      </top>
      <bottom style="thin"/>
    </border>
    <border>
      <left>
        <color rgb="FF000000"/>
      </left>
      <right style="thin">
        <color rgb="FF000000"/>
      </right>
      <top style="thin"/>
      <bottom style="thin"/>
    </border>
    <border>
      <left style="thin"/>
      <right>
        <color rgb="FF000000"/>
      </right>
      <top style="thin"/>
      <bottom style="thin"/>
    </border>
    <border>
      <left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>
        <color rgb="FF000000"/>
      </top>
      <bottom>
        <color rgb="FF000000"/>
      </bottom>
    </border>
    <border>
      <left>
        <color rgb="FF000000"/>
      </left>
      <right style="thin"/>
      <top style="thin"/>
      <bottom>
        <color rgb="FF000000"/>
      </bottom>
    </border>
    <border>
      <left>
        <color rgb="FF000000"/>
      </left>
      <right style="thin"/>
      <top>
        <color rgb="FF000000"/>
      </top>
      <bottom style="thin"/>
    </border>
    <border>
      <left>
        <color rgb="FF000000"/>
      </left>
      <right>
        <color rgb="FF000000"/>
      </right>
      <top style="thin"/>
      <bottom style="thin"/>
    </border>
    <border>
      <left style="thin">
        <color rgb="FF000000"/>
      </left>
      <right>
        <color rgb="FF000000"/>
      </right>
      <top style="thin"/>
      <bottom>
        <color rgb="FF000000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/>
    </border>
    <border>
      <left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/>
    </border>
    <border>
      <left style="thin"/>
      <right style="thin"/>
      <top>
        <color rgb="FF000000"/>
      </top>
      <bottom>
        <color rgb="FF000000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5" borderId="0">
      <alignment vertical="center"/>
      <protection/>
    </xf>
    <xf numFmtId="0" fontId="2" fillId="8" borderId="0">
      <alignment vertical="center"/>
      <protection/>
    </xf>
    <xf numFmtId="0" fontId="2" fillId="11" borderId="0">
      <alignment vertical="center"/>
      <protection/>
    </xf>
    <xf numFmtId="0" fontId="3" fillId="12" borderId="0">
      <alignment vertical="center"/>
      <protection/>
    </xf>
    <xf numFmtId="0" fontId="3" fillId="9" borderId="0">
      <alignment vertical="center"/>
      <protection/>
    </xf>
    <xf numFmtId="0" fontId="3" fillId="10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9" borderId="0">
      <alignment vertical="center"/>
      <protection/>
    </xf>
    <xf numFmtId="0" fontId="4" fillId="0" borderId="0">
      <alignment vertical="center"/>
      <protection/>
    </xf>
    <xf numFmtId="0" fontId="5" fillId="20" borderId="1">
      <alignment vertical="center"/>
      <protection/>
    </xf>
    <xf numFmtId="0" fontId="6" fillId="3" borderId="0">
      <alignment vertical="center"/>
      <protection/>
    </xf>
    <xf numFmtId="0" fontId="0" fillId="21" borderId="2">
      <alignment vertical="center"/>
      <protection/>
    </xf>
    <xf numFmtId="9" fontId="0" fillId="0" borderId="0">
      <alignment vertical="center"/>
      <protection/>
    </xf>
    <xf numFmtId="0" fontId="7" fillId="22" borderId="0">
      <alignment vertical="center"/>
      <protection/>
    </xf>
    <xf numFmtId="0" fontId="8" fillId="0" borderId="0">
      <alignment vertical="center"/>
      <protection/>
    </xf>
    <xf numFmtId="0" fontId="9" fillId="23" borderId="3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7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4" borderId="0">
      <alignment vertical="center"/>
      <protection/>
    </xf>
    <xf numFmtId="0" fontId="18" fillId="20" borderId="9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53">
    <xf numFmtId="0" fontId="0" fillId="0" borderId="0" xfId="0" applyNumberForma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21" fillId="0" borderId="10" xfId="0" applyNumberFormat="1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vertical="center" wrapText="1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20" fillId="0" borderId="0" xfId="0" applyNumberFormat="1" applyFont="1" applyFill="1" applyAlignment="1">
      <alignment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20" fillId="0" borderId="11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horizontal="right" vertical="center"/>
    </xf>
    <xf numFmtId="0" fontId="20" fillId="0" borderId="0" xfId="0" applyNumberFormat="1" applyFont="1" applyBorder="1" applyAlignment="1">
      <alignment horizontal="left" vertical="center"/>
    </xf>
    <xf numFmtId="164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5" fillId="24" borderId="1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horizontal="center" vertical="center"/>
    </xf>
    <xf numFmtId="0" fontId="26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horizontal="left" vertical="center"/>
    </xf>
    <xf numFmtId="0" fontId="21" fillId="0" borderId="13" xfId="0" applyNumberFormat="1" applyFont="1" applyBorder="1" applyAlignment="1">
      <alignment horizontal="left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vertical="center"/>
    </xf>
    <xf numFmtId="0" fontId="21" fillId="0" borderId="15" xfId="0" applyNumberFormat="1" applyFont="1" applyBorder="1" applyAlignment="1">
      <alignment horizontal="left" vertical="center" wrapText="1"/>
    </xf>
    <xf numFmtId="0" fontId="21" fillId="0" borderId="16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1" fillId="0" borderId="17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21" fillId="0" borderId="18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vertical="center" wrapText="1"/>
    </xf>
    <xf numFmtId="0" fontId="19" fillId="0" borderId="14" xfId="0" applyNumberFormat="1" applyFont="1" applyFill="1" applyBorder="1" applyAlignment="1">
      <alignment vertical="center"/>
    </xf>
    <xf numFmtId="0" fontId="25" fillId="2" borderId="14" xfId="0" applyNumberFormat="1" applyFont="1" applyFill="1" applyBorder="1" applyAlignment="1">
      <alignment horizontal="center" vertical="center" wrapText="1"/>
    </xf>
    <xf numFmtId="0" fontId="25" fillId="2" borderId="19" xfId="0" applyNumberFormat="1" applyFont="1" applyFill="1" applyBorder="1" applyAlignment="1">
      <alignment horizontal="center" vertical="center" wrapText="1"/>
    </xf>
    <xf numFmtId="0" fontId="25" fillId="2" borderId="2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Alignment="1">
      <alignment horizontal="center" vertical="center"/>
    </xf>
    <xf numFmtId="0" fontId="20" fillId="0" borderId="14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 shrinkToFit="1"/>
    </xf>
    <xf numFmtId="0" fontId="21" fillId="0" borderId="21" xfId="0" applyNumberFormat="1" applyFont="1" applyBorder="1" applyAlignment="1">
      <alignment horizontal="center" vertical="center" shrinkToFit="1"/>
    </xf>
    <xf numFmtId="0" fontId="21" fillId="0" borderId="14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vertical="center" wrapText="1"/>
    </xf>
    <xf numFmtId="0" fontId="20" fillId="0" borderId="14" xfId="0" applyNumberFormat="1" applyFont="1" applyBorder="1" applyAlignment="1">
      <alignment vertical="center" wrapText="1"/>
    </xf>
    <xf numFmtId="0" fontId="25" fillId="2" borderId="14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left" vertical="center" wrapText="1"/>
    </xf>
    <xf numFmtId="0" fontId="21" fillId="0" borderId="23" xfId="0" applyNumberFormat="1" applyFont="1" applyBorder="1" applyAlignment="1">
      <alignment horizontal="left" vertical="center" wrapText="1"/>
    </xf>
    <xf numFmtId="0" fontId="25" fillId="2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vertical="center" wrapText="1"/>
    </xf>
    <xf numFmtId="0" fontId="21" fillId="0" borderId="24" xfId="0" applyNumberFormat="1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165" fontId="20" fillId="0" borderId="14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1" fillId="0" borderId="16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vertical="center" wrapText="1"/>
    </xf>
    <xf numFmtId="0" fontId="21" fillId="0" borderId="19" xfId="0" applyNumberFormat="1" applyFont="1" applyBorder="1" applyAlignment="1">
      <alignment vertical="center" wrapText="1"/>
    </xf>
    <xf numFmtId="0" fontId="25" fillId="2" borderId="19" xfId="0" applyNumberFormat="1" applyFont="1" applyFill="1" applyBorder="1" applyAlignment="1">
      <alignment horizontal="center" vertical="center" wrapText="1"/>
    </xf>
    <xf numFmtId="0" fontId="25" fillId="2" borderId="14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vertical="center" wrapText="1"/>
    </xf>
    <xf numFmtId="0" fontId="23" fillId="0" borderId="0" xfId="0" applyNumberFormat="1" applyFont="1" applyFill="1" applyAlignment="1">
      <alignment horizontal="left" vertical="center"/>
    </xf>
    <xf numFmtId="0" fontId="21" fillId="0" borderId="14" xfId="0" applyNumberFormat="1" applyFont="1" applyBorder="1" applyAlignment="1">
      <alignment horizontal="left" vertical="center" wrapText="1"/>
    </xf>
    <xf numFmtId="0" fontId="20" fillId="0" borderId="0" xfId="0" applyNumberFormat="1" applyFont="1" applyAlignment="1">
      <alignment horizontal="right" vertical="center"/>
    </xf>
    <xf numFmtId="0" fontId="19" fillId="0" borderId="17" xfId="0" applyNumberFormat="1" applyFont="1" applyBorder="1" applyAlignment="1">
      <alignment horizontal="center" vertical="center"/>
    </xf>
    <xf numFmtId="0" fontId="20" fillId="0" borderId="0" xfId="0" applyNumberFormat="1" applyFont="1" applyFill="1" applyAlignment="1">
      <alignment horizontal="left" vertical="center" shrinkToFit="1"/>
    </xf>
    <xf numFmtId="0" fontId="20" fillId="0" borderId="0" xfId="0" applyNumberFormat="1" applyFont="1" applyFill="1" applyAlignment="1">
      <alignment horizontal="center" vertical="center"/>
    </xf>
    <xf numFmtId="0" fontId="25" fillId="24" borderId="14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/>
    </xf>
    <xf numFmtId="0" fontId="31" fillId="24" borderId="19" xfId="0" applyNumberFormat="1" applyFont="1" applyFill="1" applyBorder="1" applyAlignment="1">
      <alignment horizontal="left" vertical="center" wrapText="1"/>
    </xf>
    <xf numFmtId="0" fontId="25" fillId="24" borderId="2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5" fillId="24" borderId="14" xfId="0" applyNumberFormat="1" applyFont="1" applyFill="1" applyBorder="1" applyAlignment="1">
      <alignment horizontal="center" vertical="center" shrinkToFit="1"/>
    </xf>
    <xf numFmtId="0" fontId="21" fillId="0" borderId="14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right" vertical="center"/>
    </xf>
    <xf numFmtId="0" fontId="32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20" fillId="0" borderId="17" xfId="0" applyNumberFormat="1" applyFont="1" applyBorder="1" applyAlignment="1">
      <alignment horizontal="left" vertical="center"/>
    </xf>
    <xf numFmtId="0" fontId="25" fillId="24" borderId="26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2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9" xfId="0" applyNumberFormat="1" applyFont="1" applyFill="1" applyBorder="1" applyAlignment="1">
      <alignment horizontal="center" vertical="center" shrinkToFit="1"/>
    </xf>
    <xf numFmtId="0" fontId="25" fillId="24" borderId="25" xfId="0" applyNumberFormat="1" applyFont="1" applyFill="1" applyBorder="1" applyAlignment="1">
      <alignment horizontal="center" vertical="center" shrinkToFit="1"/>
    </xf>
    <xf numFmtId="0" fontId="25" fillId="24" borderId="20" xfId="0" applyNumberFormat="1" applyFont="1" applyFill="1" applyBorder="1" applyAlignment="1">
      <alignment horizontal="center" vertical="center" shrinkToFit="1"/>
    </xf>
    <xf numFmtId="0" fontId="25" fillId="24" borderId="19" xfId="0" applyNumberFormat="1" applyFont="1" applyFill="1" applyBorder="1" applyAlignment="1">
      <alignment horizontal="center" vertical="center" wrapText="1"/>
    </xf>
    <xf numFmtId="0" fontId="25" fillId="24" borderId="25" xfId="0" applyNumberFormat="1" applyFont="1" applyFill="1" applyBorder="1" applyAlignment="1">
      <alignment horizontal="center" vertical="center" wrapText="1"/>
    </xf>
    <xf numFmtId="0" fontId="25" fillId="24" borderId="20" xfId="0" applyNumberFormat="1" applyFont="1" applyFill="1" applyBorder="1" applyAlignment="1">
      <alignment horizontal="center" vertical="center" wrapText="1"/>
    </xf>
    <xf numFmtId="0" fontId="25" fillId="24" borderId="27" xfId="0" applyNumberFormat="1" applyFont="1" applyFill="1" applyBorder="1" applyAlignment="1">
      <alignment horizontal="center" vertical="center" wrapText="1"/>
    </xf>
    <xf numFmtId="0" fontId="25" fillId="24" borderId="28" xfId="0" applyNumberFormat="1" applyFont="1" applyFill="1" applyBorder="1" applyAlignment="1">
      <alignment horizontal="center" vertical="center" wrapText="1"/>
    </xf>
    <xf numFmtId="0" fontId="25" fillId="24" borderId="29" xfId="0" applyNumberFormat="1" applyFont="1" applyFill="1" applyBorder="1" applyAlignment="1">
      <alignment horizontal="center" vertical="center" wrapText="1"/>
    </xf>
    <xf numFmtId="0" fontId="25" fillId="24" borderId="30" xfId="0" applyNumberFormat="1" applyFont="1" applyFill="1" applyBorder="1" applyAlignment="1">
      <alignment horizontal="center" vertical="center" wrapText="1"/>
    </xf>
    <xf numFmtId="0" fontId="25" fillId="24" borderId="31" xfId="0" applyNumberFormat="1" applyFont="1" applyFill="1" applyBorder="1" applyAlignment="1">
      <alignment horizontal="center" vertical="center" wrapText="1"/>
    </xf>
    <xf numFmtId="0" fontId="21" fillId="0" borderId="32" xfId="0" applyNumberFormat="1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left" vertical="center" shrinkToFit="1"/>
    </xf>
    <xf numFmtId="0" fontId="25" fillId="0" borderId="25" xfId="0" applyNumberFormat="1" applyFont="1" applyBorder="1" applyAlignment="1">
      <alignment horizontal="left" vertical="center" shrinkToFit="1"/>
    </xf>
    <xf numFmtId="0" fontId="20" fillId="0" borderId="0" xfId="0" applyNumberFormat="1" applyFont="1" applyBorder="1" applyAlignment="1">
      <alignment horizontal="left" vertical="center"/>
    </xf>
    <xf numFmtId="0" fontId="25" fillId="24" borderId="14" xfId="0" applyNumberFormat="1" applyFont="1" applyFill="1" applyBorder="1" applyAlignment="1">
      <alignment horizontal="left" vertical="center" wrapText="1"/>
    </xf>
    <xf numFmtId="0" fontId="25" fillId="24" borderId="34" xfId="0" applyNumberFormat="1" applyFont="1" applyFill="1" applyBorder="1" applyAlignment="1">
      <alignment horizontal="center" vertical="center" wrapText="1"/>
    </xf>
    <xf numFmtId="0" fontId="25" fillId="24" borderId="35" xfId="0" applyNumberFormat="1" applyFont="1" applyFill="1" applyBorder="1" applyAlignment="1">
      <alignment horizontal="center" vertical="center" wrapText="1"/>
    </xf>
    <xf numFmtId="0" fontId="25" fillId="24" borderId="13" xfId="0" applyNumberFormat="1" applyFont="1" applyFill="1" applyBorder="1" applyAlignment="1">
      <alignment horizontal="center" vertical="center" wrapText="1"/>
    </xf>
    <xf numFmtId="0" fontId="25" fillId="24" borderId="23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36" xfId="0" applyNumberFormat="1" applyFont="1" applyFill="1" applyBorder="1" applyAlignment="1">
      <alignment horizontal="center" vertical="center" wrapText="1"/>
    </xf>
    <xf numFmtId="0" fontId="25" fillId="2" borderId="19" xfId="0" applyNumberFormat="1" applyFont="1" applyFill="1" applyBorder="1" applyAlignment="1">
      <alignment horizontal="center" vertical="center" wrapText="1"/>
    </xf>
    <xf numFmtId="0" fontId="25" fillId="2" borderId="25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7" borderId="14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left" vertical="center" wrapText="1"/>
    </xf>
    <xf numFmtId="0" fontId="21" fillId="0" borderId="15" xfId="0" applyNumberFormat="1" applyFont="1" applyBorder="1" applyAlignment="1">
      <alignment horizontal="left" vertical="center" wrapText="1"/>
    </xf>
    <xf numFmtId="0" fontId="21" fillId="0" borderId="16" xfId="0" applyNumberFormat="1" applyFont="1" applyBorder="1" applyAlignment="1">
      <alignment horizontal="left" vertical="center" wrapText="1"/>
    </xf>
    <xf numFmtId="0" fontId="21" fillId="0" borderId="23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 wrapText="1"/>
    </xf>
    <xf numFmtId="0" fontId="21" fillId="0" borderId="24" xfId="0" applyNumberFormat="1" applyFont="1" applyBorder="1" applyAlignment="1">
      <alignment horizontal="center" vertical="center" wrapText="1"/>
    </xf>
    <xf numFmtId="10" fontId="21" fillId="0" borderId="23" xfId="0" applyNumberFormat="1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1" fillId="0" borderId="22" xfId="0" applyNumberFormat="1" applyFont="1" applyBorder="1" applyAlignment="1">
      <alignment horizontal="left" vertical="center" wrapText="1"/>
    </xf>
    <xf numFmtId="0" fontId="23" fillId="0" borderId="0" xfId="0" applyNumberFormat="1" applyFont="1" applyAlignment="1">
      <alignment horizontal="center" vertical="center"/>
    </xf>
    <xf numFmtId="0" fontId="25" fillId="2" borderId="13" xfId="0" applyNumberFormat="1" applyFont="1" applyFill="1" applyBorder="1" applyAlignment="1">
      <alignment horizontal="center" vertical="center" wrapText="1"/>
    </xf>
    <xf numFmtId="0" fontId="25" fillId="2" borderId="11" xfId="0" applyNumberFormat="1" applyFont="1" applyFill="1" applyBorder="1" applyAlignment="1">
      <alignment horizontal="center" vertical="center" wrapText="1"/>
    </xf>
    <xf numFmtId="0" fontId="25" fillId="2" borderId="23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left" vertical="center"/>
    </xf>
    <xf numFmtId="0" fontId="25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34"/>
    <cellStyle name="20% - 강조색2" xfId="35"/>
    <cellStyle name="20% - 강조색3" xfId="36"/>
    <cellStyle name="20% - 강조색4" xfId="37"/>
    <cellStyle name="20% - 강조색5" xfId="38"/>
    <cellStyle name="20% - 강조색6" xfId="39"/>
    <cellStyle name="40% - 강조색1" xfId="40"/>
    <cellStyle name="40% - 강조색2" xfId="41"/>
    <cellStyle name="40% - 강조색3" xfId="42"/>
    <cellStyle name="40% - 강조색4" xfId="43"/>
    <cellStyle name="40% - 강조색5" xfId="44"/>
    <cellStyle name="40% - 강조색6" xfId="45"/>
    <cellStyle name="60% - 강조색1" xfId="46"/>
    <cellStyle name="60% - 강조색2" xfId="47"/>
    <cellStyle name="60% - 강조색3" xfId="48"/>
    <cellStyle name="60% - 강조색4" xfId="49"/>
    <cellStyle name="60% - 강조색5" xfId="50"/>
    <cellStyle name="60% - 강조색6" xfId="51"/>
    <cellStyle name="강조색1" xfId="52"/>
    <cellStyle name="강조색2" xfId="53"/>
    <cellStyle name="강조색3" xfId="54"/>
    <cellStyle name="강조색4" xfId="55"/>
    <cellStyle name="강조색5" xfId="56"/>
    <cellStyle name="강조색6" xfId="57"/>
    <cellStyle name="경고문" xfId="58"/>
    <cellStyle name="계산" xfId="59"/>
    <cellStyle name="나쁨" xfId="60"/>
    <cellStyle name="메모" xfId="61"/>
    <cellStyle name="보통" xfId="63"/>
    <cellStyle name="설명 텍스트" xfId="64"/>
    <cellStyle name="셀 확인" xfId="65"/>
    <cellStyle name="연결된 셀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표준 38" xfId="80"/>
    <cellStyle name="표준 41" xfId="81"/>
  </cellStyles>
  <dxfs count="14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ill>
        <patternFill>
          <bgColor rgb="FFCCFFCC"/>
        </patternFill>
      </fill>
      <border/>
    </dxf>
    <dxf>
      <font>
        <color rgb="FF000000"/>
      </font>
      <fill>
        <patternFill>
          <bgColor rgb="FFCCFFCC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50948;&#49373;&#51216;&#44160;&#44288;&#47144;\&#51216;&#44160;&#54364;\Documents%20and%20Settings\user\Local%20Settings\Temporary%20Internet%20Files\Content.IE5\4VX3YEB5\&#50948;&#49373;&#50504;&#51204;&#50868;&#50689;&#51216;&#44160;&#54364;-&#54616;&#50504;&#51473;(20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교"/>
      <sheetName val="위생안전(1)"/>
      <sheetName val="위생안전(2)"/>
      <sheetName val="위생안전(3)"/>
    </sheetNames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AY26"/>
  <sheetViews>
    <sheetView tabSelected="1" view="pageBreakPreview" zoomScaleSheetLayoutView="100" workbookViewId="0" topLeftCell="A7">
      <selection activeCell="F14" sqref="F14:R14"/>
    </sheetView>
  </sheetViews>
  <sheetFormatPr defaultColWidth="8.88671875" defaultRowHeight="13.5"/>
  <cols>
    <col min="1" max="1" width="8.6640625" style="1" customWidth="1"/>
    <col min="2" max="2" width="3.88671875" style="1" customWidth="1"/>
    <col min="3" max="3" width="4.77734375" style="1" customWidth="1"/>
    <col min="4" max="4" width="5.3359375" style="25" customWidth="1"/>
    <col min="5" max="5" width="3.3359375" style="1" customWidth="1"/>
    <col min="6" max="6" width="4.6640625" style="1" customWidth="1"/>
    <col min="7" max="7" width="2.5546875" style="1" customWidth="1"/>
    <col min="8" max="8" width="7.21484375" style="1" customWidth="1"/>
    <col min="9" max="9" width="1.1171875" style="1" customWidth="1"/>
    <col min="10" max="10" width="6.10546875" style="1" customWidth="1"/>
    <col min="11" max="11" width="1.1171875" style="1" customWidth="1"/>
    <col min="12" max="12" width="6.10546875" style="1" customWidth="1"/>
    <col min="13" max="13" width="0.88671875" style="1" customWidth="1"/>
    <col min="14" max="14" width="4.4453125" style="1" customWidth="1"/>
    <col min="15" max="15" width="1.66796875" style="1" customWidth="1"/>
    <col min="16" max="16" width="5.5546875" style="1" customWidth="1"/>
    <col min="17" max="17" width="1.66796875" style="1" customWidth="1"/>
    <col min="18" max="18" width="6.4453125" style="1" customWidth="1"/>
    <col min="19" max="19" width="2.3359375" style="1" customWidth="1"/>
    <col min="20" max="16384" width="8.88671875" style="1" customWidth="1"/>
  </cols>
  <sheetData>
    <row r="1" ht="6.75" customHeight="1">
      <c r="A1" s="22"/>
    </row>
    <row r="2" spans="1:18" ht="41.25" customHeight="1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16.5" customHeight="1">
      <c r="A3" s="98" t="str">
        <f>'[1]00교'!A3:M3</f>
        <v>[학교 관리번호 :              ]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9" ht="27" customHeight="1">
      <c r="A4" s="99" t="s">
        <v>97</v>
      </c>
      <c r="B4" s="99"/>
      <c r="C4" s="99"/>
      <c r="D4" s="99"/>
      <c r="E4" s="99"/>
      <c r="F4" s="99"/>
      <c r="G4" s="99"/>
      <c r="H4" s="99"/>
      <c r="I4" s="26"/>
    </row>
    <row r="5" spans="1:18" ht="22.5" customHeight="1">
      <c r="A5" s="110" t="s">
        <v>61</v>
      </c>
      <c r="B5" s="100" t="s">
        <v>185</v>
      </c>
      <c r="C5" s="112"/>
      <c r="D5" s="100" t="s">
        <v>180</v>
      </c>
      <c r="E5" s="101"/>
      <c r="F5" s="107" t="s">
        <v>163</v>
      </c>
      <c r="G5" s="108"/>
      <c r="H5" s="108"/>
      <c r="I5" s="108"/>
      <c r="J5" s="108"/>
      <c r="K5" s="108"/>
      <c r="L5" s="109"/>
      <c r="M5" s="104" t="s">
        <v>167</v>
      </c>
      <c r="N5" s="105"/>
      <c r="O5" s="105"/>
      <c r="P5" s="105"/>
      <c r="Q5" s="106"/>
      <c r="R5" s="102" t="s">
        <v>177</v>
      </c>
    </row>
    <row r="6" spans="1:18" ht="22.5" customHeight="1">
      <c r="A6" s="111"/>
      <c r="B6" s="113"/>
      <c r="C6" s="114"/>
      <c r="D6" s="121"/>
      <c r="E6" s="122"/>
      <c r="F6" s="100" t="s">
        <v>186</v>
      </c>
      <c r="G6" s="101"/>
      <c r="H6" s="29" t="s">
        <v>189</v>
      </c>
      <c r="I6" s="102" t="s">
        <v>66</v>
      </c>
      <c r="J6" s="102"/>
      <c r="K6" s="123" t="s">
        <v>62</v>
      </c>
      <c r="L6" s="124"/>
      <c r="M6" s="94" t="s">
        <v>186</v>
      </c>
      <c r="N6" s="94"/>
      <c r="O6" s="94"/>
      <c r="P6" s="88" t="s">
        <v>189</v>
      </c>
      <c r="Q6" s="88"/>
      <c r="R6" s="103"/>
    </row>
    <row r="7" spans="1:18" ht="27" customHeight="1">
      <c r="A7" s="56" t="s">
        <v>54</v>
      </c>
      <c r="B7" s="115" t="s">
        <v>64</v>
      </c>
      <c r="C7" s="116"/>
      <c r="D7" s="126">
        <v>1065</v>
      </c>
      <c r="E7" s="127"/>
      <c r="F7" s="93">
        <v>1065</v>
      </c>
      <c r="G7" s="93"/>
      <c r="H7" s="57">
        <v>65</v>
      </c>
      <c r="I7" s="93">
        <v>9</v>
      </c>
      <c r="J7" s="93"/>
      <c r="K7" s="93">
        <v>1139</v>
      </c>
      <c r="L7" s="93"/>
      <c r="M7" s="93">
        <v>3130</v>
      </c>
      <c r="N7" s="93"/>
      <c r="O7" s="93"/>
      <c r="P7" s="93">
        <v>3830</v>
      </c>
      <c r="Q7" s="93"/>
      <c r="R7" s="45" t="s">
        <v>190</v>
      </c>
    </row>
    <row r="8" spans="1:18" ht="13.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1:18" ht="27" customHeight="1">
      <c r="A9" s="19" t="s">
        <v>29</v>
      </c>
      <c r="B9" s="19"/>
      <c r="C9" s="19"/>
      <c r="D9" s="85" t="s">
        <v>73</v>
      </c>
      <c r="E9" s="85"/>
      <c r="F9" s="26" t="s">
        <v>68</v>
      </c>
      <c r="G9" s="19"/>
      <c r="H9" s="67" t="e">
        <f>'운영(1)'!E1+#REF!</f>
        <v>#REF!</v>
      </c>
      <c r="I9" s="19"/>
      <c r="J9" s="21"/>
      <c r="K9" s="21"/>
      <c r="L9" s="21"/>
      <c r="M9" s="21"/>
      <c r="N9" s="21"/>
      <c r="O9" s="21"/>
      <c r="P9" s="21"/>
      <c r="Q9" s="21"/>
      <c r="R9" s="21"/>
    </row>
    <row r="10" spans="1:9" ht="8.25" customHeight="1">
      <c r="A10" s="19"/>
      <c r="B10" s="19"/>
      <c r="C10" s="19"/>
      <c r="E10" s="19"/>
      <c r="F10" s="20"/>
      <c r="G10" s="19"/>
      <c r="H10" s="19"/>
      <c r="I10" s="19"/>
    </row>
    <row r="11" spans="1:18" s="6" customFormat="1" ht="27" customHeight="1">
      <c r="A11" s="88" t="s">
        <v>47</v>
      </c>
      <c r="B11" s="88"/>
      <c r="C11" s="88"/>
      <c r="D11" s="88"/>
      <c r="E11" s="88"/>
      <c r="F11" s="94" t="s">
        <v>76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spans="1:21" s="6" customFormat="1" ht="43.5" customHeight="1">
      <c r="A12" s="120" t="s">
        <v>26</v>
      </c>
      <c r="B12" s="120"/>
      <c r="C12" s="120"/>
      <c r="D12" s="120"/>
      <c r="E12" s="120"/>
      <c r="F12" s="95" t="s">
        <v>168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U12" s="7"/>
    </row>
    <row r="13" spans="1:18" s="6" customFormat="1" ht="43.5" customHeight="1">
      <c r="A13" s="92" t="s">
        <v>75</v>
      </c>
      <c r="B13" s="92"/>
      <c r="C13" s="92"/>
      <c r="D13" s="92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</row>
    <row r="14" spans="1:18" s="6" customFormat="1" ht="43.5" customHeight="1">
      <c r="A14" s="92" t="s">
        <v>158</v>
      </c>
      <c r="B14" s="92"/>
      <c r="C14" s="92"/>
      <c r="D14" s="92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51" ht="23.25" customHeight="1">
      <c r="A15" s="73" t="s">
        <v>151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75"/>
      <c r="P15" s="75"/>
      <c r="Q15" s="75"/>
      <c r="R15" s="75"/>
      <c r="S15" s="75"/>
      <c r="T15" s="75"/>
      <c r="U15" s="75"/>
      <c r="V15" s="75"/>
      <c r="W15" s="73"/>
      <c r="X15" s="73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8" ht="27" customHeight="1">
      <c r="A16" s="119" t="s">
        <v>149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</row>
    <row r="17" spans="1:18" s="6" customFormat="1" ht="27" customHeight="1">
      <c r="A17" s="104" t="s">
        <v>57</v>
      </c>
      <c r="B17" s="105"/>
      <c r="C17" s="105"/>
      <c r="D17" s="105"/>
      <c r="E17" s="105"/>
      <c r="F17" s="88" t="s">
        <v>52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18" s="6" customFormat="1" ht="43.5" customHeight="1">
      <c r="A18" s="90" t="s">
        <v>77</v>
      </c>
      <c r="B18" s="91"/>
      <c r="C18" s="91"/>
      <c r="D18" s="91"/>
      <c r="E18" s="91"/>
      <c r="F18" s="93" t="s">
        <v>136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</row>
    <row r="19" spans="1:18" s="6" customFormat="1" ht="43.5" customHeight="1">
      <c r="A19" s="117" t="s">
        <v>78</v>
      </c>
      <c r="B19" s="118"/>
      <c r="C19" s="118"/>
      <c r="D19" s="118"/>
      <c r="E19" s="118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spans="1:21" s="9" customFormat="1" ht="27" customHeight="1">
      <c r="A20" s="11"/>
      <c r="B20" s="11"/>
      <c r="C20" s="11"/>
      <c r="D20" s="96" t="s">
        <v>48</v>
      </c>
      <c r="E20" s="96"/>
      <c r="F20" s="96"/>
      <c r="G20" s="96"/>
      <c r="H20" s="89" t="s">
        <v>9</v>
      </c>
      <c r="I20" s="89"/>
      <c r="J20" s="89"/>
      <c r="K20" s="89"/>
      <c r="L20" s="24"/>
      <c r="M20" s="24"/>
      <c r="N20" s="24"/>
      <c r="O20" s="27"/>
      <c r="T20" s="11"/>
      <c r="U20" s="11"/>
    </row>
    <row r="21" ht="10.5" customHeight="1"/>
    <row r="22" spans="1:18" s="28" customFormat="1" ht="23.25" customHeight="1">
      <c r="A22" s="11"/>
      <c r="B22" s="11"/>
      <c r="C22" s="10" t="s">
        <v>175</v>
      </c>
      <c r="D22" s="10" t="s">
        <v>63</v>
      </c>
      <c r="E22" s="86" t="s">
        <v>54</v>
      </c>
      <c r="F22" s="86"/>
      <c r="G22" s="86"/>
      <c r="H22" s="86"/>
      <c r="I22" s="11"/>
      <c r="J22" s="11" t="s">
        <v>67</v>
      </c>
      <c r="K22" s="86" t="s">
        <v>44</v>
      </c>
      <c r="L22" s="86"/>
      <c r="M22" s="86"/>
      <c r="N22" s="87" t="s">
        <v>72</v>
      </c>
      <c r="O22" s="87"/>
      <c r="P22" s="86" t="s">
        <v>53</v>
      </c>
      <c r="Q22" s="86"/>
      <c r="R22" s="11" t="s">
        <v>46</v>
      </c>
    </row>
    <row r="23" spans="1:18" s="28" customFormat="1" ht="23.25" customHeight="1">
      <c r="A23" s="11"/>
      <c r="B23" s="11"/>
      <c r="C23" s="10" t="s">
        <v>175</v>
      </c>
      <c r="D23" s="10" t="s">
        <v>63</v>
      </c>
      <c r="E23" s="86" t="s">
        <v>54</v>
      </c>
      <c r="F23" s="86"/>
      <c r="G23" s="86"/>
      <c r="H23" s="86"/>
      <c r="I23" s="11"/>
      <c r="J23" s="11" t="s">
        <v>67</v>
      </c>
      <c r="K23" s="86" t="s">
        <v>45</v>
      </c>
      <c r="L23" s="86"/>
      <c r="M23" s="86"/>
      <c r="N23" s="87" t="s">
        <v>72</v>
      </c>
      <c r="O23" s="87"/>
      <c r="P23" s="86" t="s">
        <v>49</v>
      </c>
      <c r="Q23" s="86"/>
      <c r="R23" s="11" t="s">
        <v>46</v>
      </c>
    </row>
    <row r="24" spans="1:18" s="28" customFormat="1" ht="23.25" customHeight="1">
      <c r="A24" s="11"/>
      <c r="B24" s="11"/>
      <c r="C24" s="10" t="s">
        <v>162</v>
      </c>
      <c r="D24" s="10" t="s">
        <v>63</v>
      </c>
      <c r="E24" s="86"/>
      <c r="F24" s="86"/>
      <c r="G24" s="86"/>
      <c r="H24" s="86"/>
      <c r="I24" s="11"/>
      <c r="J24" s="11" t="s">
        <v>67</v>
      </c>
      <c r="K24" s="86"/>
      <c r="L24" s="86"/>
      <c r="M24" s="86"/>
      <c r="N24" s="87" t="s">
        <v>72</v>
      </c>
      <c r="O24" s="87"/>
      <c r="P24" s="86"/>
      <c r="Q24" s="86"/>
      <c r="R24" s="11" t="s">
        <v>46</v>
      </c>
    </row>
    <row r="25" spans="1:18" s="28" customFormat="1" ht="23.25" customHeight="1">
      <c r="A25" s="11"/>
      <c r="B25" s="11"/>
      <c r="C25" s="10" t="s">
        <v>162</v>
      </c>
      <c r="D25" s="10" t="s">
        <v>63</v>
      </c>
      <c r="E25" s="86" t="s">
        <v>54</v>
      </c>
      <c r="F25" s="86"/>
      <c r="G25" s="86"/>
      <c r="H25" s="86"/>
      <c r="I25" s="11"/>
      <c r="J25" s="11" t="s">
        <v>67</v>
      </c>
      <c r="K25" s="86" t="s">
        <v>159</v>
      </c>
      <c r="L25" s="86"/>
      <c r="M25" s="86"/>
      <c r="N25" s="87" t="s">
        <v>72</v>
      </c>
      <c r="O25" s="87"/>
      <c r="P25" s="86" t="s">
        <v>51</v>
      </c>
      <c r="Q25" s="86"/>
      <c r="R25" s="11" t="s">
        <v>46</v>
      </c>
    </row>
    <row r="26" spans="16:17" ht="13.5">
      <c r="P26" s="55"/>
      <c r="Q26" s="55"/>
    </row>
  </sheetData>
  <mergeCells count="56">
    <mergeCell ref="D9:E9"/>
    <mergeCell ref="E23:H23"/>
    <mergeCell ref="K23:M23"/>
    <mergeCell ref="N23:O23"/>
    <mergeCell ref="P23:Q23"/>
    <mergeCell ref="F17:R17"/>
    <mergeCell ref="H20:K20"/>
    <mergeCell ref="A18:E18"/>
    <mergeCell ref="A13:E13"/>
    <mergeCell ref="A14:E14"/>
    <mergeCell ref="I7:J7"/>
    <mergeCell ref="K7:L7"/>
    <mergeCell ref="M7:O7"/>
    <mergeCell ref="E25:H25"/>
    <mergeCell ref="E24:H24"/>
    <mergeCell ref="F11:R11"/>
    <mergeCell ref="F12:R12"/>
    <mergeCell ref="F13:R13"/>
    <mergeCell ref="N22:O22"/>
    <mergeCell ref="D20:G20"/>
    <mergeCell ref="A2:R2"/>
    <mergeCell ref="A3:R3"/>
    <mergeCell ref="A4:H4"/>
    <mergeCell ref="F6:G6"/>
    <mergeCell ref="P6:Q6"/>
    <mergeCell ref="R5:R6"/>
    <mergeCell ref="M5:Q5"/>
    <mergeCell ref="F5:L5"/>
    <mergeCell ref="A5:A6"/>
    <mergeCell ref="K25:M25"/>
    <mergeCell ref="K24:M24"/>
    <mergeCell ref="P25:Q25"/>
    <mergeCell ref="P22:Q22"/>
    <mergeCell ref="N24:O24"/>
    <mergeCell ref="N25:O25"/>
    <mergeCell ref="K22:M22"/>
    <mergeCell ref="F14:R14"/>
    <mergeCell ref="B5:C6"/>
    <mergeCell ref="B7:C7"/>
    <mergeCell ref="P7:Q7"/>
    <mergeCell ref="P24:Q24"/>
    <mergeCell ref="A19:E19"/>
    <mergeCell ref="F18:R18"/>
    <mergeCell ref="A16:R16"/>
    <mergeCell ref="E22:H22"/>
    <mergeCell ref="A11:E11"/>
    <mergeCell ref="A12:E12"/>
    <mergeCell ref="D5:E6"/>
    <mergeCell ref="I6:J6"/>
    <mergeCell ref="K6:L6"/>
    <mergeCell ref="M6:O6"/>
    <mergeCell ref="F19:R19"/>
    <mergeCell ref="F7:G7"/>
    <mergeCell ref="A8:R8"/>
    <mergeCell ref="A17:E17"/>
    <mergeCell ref="D7:E7"/>
  </mergeCells>
  <conditionalFormatting sqref="F12:R12">
    <cfRule type="expression" priority="1" dxfId="13">
      <formula>$F$12=""</formula>
    </cfRule>
  </conditionalFormatting>
  <conditionalFormatting sqref="F13:R13">
    <cfRule type="expression" priority="2" dxfId="12">
      <formula>$F$13=""</formula>
    </cfRule>
  </conditionalFormatting>
  <conditionalFormatting sqref="F14:R14">
    <cfRule type="expression" priority="3" dxfId="12">
      <formula>$F$14=""</formula>
    </cfRule>
  </conditionalFormatting>
  <dataValidations count="2">
    <dataValidation type="list" allowBlank="1" showInputMessage="1" showErrorMessage="1" sqref="R7">
      <formula1>"직영,전부위탁,일부위탁,외부운반위탁"</formula1>
    </dataValidation>
    <dataValidation allowBlank="1" showInputMessage="1" showErrorMessage="1" prompt="해당 항목 번호와 지적사항 기재_x000a__x000a_예) 2. 칼슘 평균필요량 준수_x000a_       " sqref="F12:R12"/>
  </dataValidations>
  <printOptions horizontalCentered="1" vertic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96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Q15"/>
  <sheetViews>
    <sheetView view="pageBreakPreview" zoomScaleSheetLayoutView="100" workbookViewId="0" topLeftCell="A1">
      <selection activeCell="G1" sqref="G1"/>
    </sheetView>
  </sheetViews>
  <sheetFormatPr defaultColWidth="8.88671875" defaultRowHeight="13.5"/>
  <cols>
    <col min="1" max="1" width="5.6640625" style="0" customWidth="1"/>
    <col min="2" max="2" width="9.5546875" style="23" customWidth="1"/>
    <col min="3" max="3" width="16.3359375" style="0" customWidth="1"/>
    <col min="4" max="4" width="5.6640625" style="0" customWidth="1"/>
    <col min="5" max="5" width="31.99609375" style="0" customWidth="1"/>
    <col min="6" max="6" width="9.6640625" style="0" customWidth="1"/>
    <col min="7" max="7" width="5.5546875" style="23" customWidth="1"/>
    <col min="8" max="8" width="2.77734375" style="0" customWidth="1"/>
    <col min="9" max="9" width="4.10546875" style="8" customWidth="1"/>
    <col min="10" max="14" width="9.10546875" style="8" hidden="1" customWidth="1"/>
    <col min="15" max="15" width="9.10546875" style="1" hidden="1" customWidth="1"/>
    <col min="16" max="16" width="8.88671875" style="0" hidden="1" customWidth="1"/>
  </cols>
  <sheetData>
    <row r="1" spans="1:17" s="33" customFormat="1" ht="30" customHeight="1">
      <c r="A1" s="31" t="s">
        <v>135</v>
      </c>
      <c r="B1" s="32"/>
      <c r="C1" s="31"/>
      <c r="D1" s="82"/>
      <c r="E1" s="32"/>
      <c r="G1" s="68"/>
      <c r="H1" s="1"/>
      <c r="I1" s="8"/>
      <c r="J1" s="59">
        <v>5</v>
      </c>
      <c r="K1" s="13"/>
      <c r="L1" s="13"/>
      <c r="M1" s="13"/>
      <c r="N1" s="13"/>
      <c r="O1" s="12"/>
      <c r="Q1" s="44"/>
    </row>
    <row r="2" spans="1:17" s="1" customFormat="1" ht="30" customHeight="1">
      <c r="A2" s="119" t="s">
        <v>127</v>
      </c>
      <c r="B2" s="119"/>
      <c r="C2" s="119"/>
      <c r="D2" s="119"/>
      <c r="E2" s="119"/>
      <c r="G2" s="2" t="s">
        <v>166</v>
      </c>
      <c r="H2" s="2">
        <f>SUM(G5:G9)</f>
        <v>25</v>
      </c>
      <c r="I2" s="2" t="s">
        <v>187</v>
      </c>
      <c r="J2" s="60">
        <v>0</v>
      </c>
      <c r="K2" s="14"/>
      <c r="L2" s="14"/>
      <c r="M2" s="14"/>
      <c r="N2" s="14"/>
      <c r="O2" s="2"/>
      <c r="Q2" s="2"/>
    </row>
    <row r="3" spans="1:17" s="1" customFormat="1" ht="13.5" customHeight="1">
      <c r="A3" s="34"/>
      <c r="B3" s="21"/>
      <c r="C3" s="34"/>
      <c r="D3" s="34"/>
      <c r="E3" s="34"/>
      <c r="G3" s="34"/>
      <c r="I3" s="8"/>
      <c r="J3" s="8"/>
      <c r="K3" s="8"/>
      <c r="L3" s="8"/>
      <c r="M3" s="8"/>
      <c r="N3" s="8"/>
      <c r="Q3" s="43"/>
    </row>
    <row r="4" spans="1:17" s="1" customFormat="1" ht="30" customHeight="1">
      <c r="A4" s="48" t="s">
        <v>165</v>
      </c>
      <c r="B4" s="48" t="s">
        <v>176</v>
      </c>
      <c r="C4" s="79" t="s">
        <v>164</v>
      </c>
      <c r="D4" s="128" t="s">
        <v>171</v>
      </c>
      <c r="E4" s="129"/>
      <c r="F4" s="48" t="s">
        <v>65</v>
      </c>
      <c r="G4" s="61" t="s">
        <v>56</v>
      </c>
      <c r="K4" s="8"/>
      <c r="L4" s="8"/>
      <c r="M4" s="8"/>
      <c r="N4" s="8"/>
      <c r="Q4" s="43"/>
    </row>
    <row r="5" spans="1:17" s="1" customFormat="1" ht="57.75" customHeight="1">
      <c r="A5" s="30" t="s">
        <v>124</v>
      </c>
      <c r="B5" s="30" t="s">
        <v>142</v>
      </c>
      <c r="C5" s="38" t="s">
        <v>128</v>
      </c>
      <c r="D5" s="76" t="str">
        <f>IF(G5=0,"부적합","적합")</f>
        <v>적합</v>
      </c>
      <c r="E5" s="77" t="s">
        <v>113</v>
      </c>
      <c r="F5" s="5" t="str">
        <f>IF(G5&lt;5,"지도 사항을 상세히 기재해 주세요!","")</f>
        <v/>
      </c>
      <c r="G5" s="5">
        <v>5</v>
      </c>
      <c r="J5" s="46" t="s">
        <v>145</v>
      </c>
      <c r="K5" s="46"/>
      <c r="L5" s="46"/>
      <c r="M5" s="46"/>
      <c r="N5" s="46"/>
      <c r="O5" s="46"/>
      <c r="P5" s="46"/>
      <c r="Q5" s="43"/>
    </row>
    <row r="6" spans="1:16" s="1" customFormat="1" ht="94.5" customHeight="1">
      <c r="A6" s="36" t="s">
        <v>172</v>
      </c>
      <c r="B6" s="36" t="s">
        <v>131</v>
      </c>
      <c r="C6" s="35" t="s">
        <v>156</v>
      </c>
      <c r="D6" s="76" t="str">
        <f>IF(G6=0,"부적합","적합")</f>
        <v>적합</v>
      </c>
      <c r="E6" s="77" t="s">
        <v>80</v>
      </c>
      <c r="F6" s="5" t="str">
        <f>IF(G6&lt;5,"지도 사항을 상세히 기재해 주세요!","")</f>
        <v/>
      </c>
      <c r="G6" s="5">
        <v>5</v>
      </c>
      <c r="J6" s="46" t="s">
        <v>11</v>
      </c>
      <c r="K6" s="46" t="s">
        <v>144</v>
      </c>
      <c r="L6" s="46"/>
      <c r="M6" s="46"/>
      <c r="N6" s="46"/>
      <c r="O6" s="46"/>
      <c r="P6" s="46"/>
    </row>
    <row r="7" spans="1:16" s="1" customFormat="1" ht="174.75" customHeight="1">
      <c r="A7" s="36" t="s">
        <v>123</v>
      </c>
      <c r="B7" s="36" t="s">
        <v>169</v>
      </c>
      <c r="C7" s="35" t="s">
        <v>2</v>
      </c>
      <c r="D7" s="76" t="str">
        <f>IF(G7=0,"부적합","적합")</f>
        <v>적합</v>
      </c>
      <c r="E7" s="78" t="s">
        <v>193</v>
      </c>
      <c r="F7" s="5" t="str">
        <f>IF(G7&lt;5,"지도 사항을 상세히 기재해 주세요!","")</f>
        <v/>
      </c>
      <c r="G7" s="5">
        <v>5</v>
      </c>
      <c r="J7" s="46" t="s">
        <v>21</v>
      </c>
      <c r="K7" s="46" t="s">
        <v>17</v>
      </c>
      <c r="L7" s="46"/>
      <c r="M7" s="46"/>
      <c r="N7" s="46"/>
      <c r="O7" s="46"/>
      <c r="P7" s="46"/>
    </row>
    <row r="8" spans="1:16" s="1" customFormat="1" ht="86.25" customHeight="1">
      <c r="A8" s="36" t="s">
        <v>125</v>
      </c>
      <c r="B8" s="36" t="s">
        <v>179</v>
      </c>
      <c r="C8" s="35" t="s">
        <v>5</v>
      </c>
      <c r="D8" s="76" t="str">
        <f>IF(G8=0,"부적합","적합")</f>
        <v>적합</v>
      </c>
      <c r="E8" s="77" t="s">
        <v>8</v>
      </c>
      <c r="F8" s="58" t="str">
        <f>IF(G8&lt;5,"지도 사항을 상세히 기재해 주세요!","")</f>
        <v/>
      </c>
      <c r="G8" s="5">
        <v>5</v>
      </c>
      <c r="J8" s="46" t="s">
        <v>155</v>
      </c>
      <c r="K8" s="46" t="s">
        <v>18</v>
      </c>
      <c r="L8" s="46"/>
      <c r="M8" s="46"/>
      <c r="N8" s="46"/>
      <c r="O8" s="46"/>
      <c r="P8" s="46"/>
    </row>
    <row r="9" spans="1:16" s="1" customFormat="1" ht="163.5" customHeight="1">
      <c r="A9" s="36" t="s">
        <v>85</v>
      </c>
      <c r="B9" s="36" t="s">
        <v>160</v>
      </c>
      <c r="C9" s="83" t="s">
        <v>40</v>
      </c>
      <c r="D9" s="76" t="str">
        <f>IF(G9=0,"부적합","적합")</f>
        <v>적합</v>
      </c>
      <c r="E9" s="78" t="s">
        <v>101</v>
      </c>
      <c r="F9" s="5" t="str">
        <f>IF(G9&lt;5,"지도 사항을 상세히 기재해 주세요!","")</f>
        <v/>
      </c>
      <c r="G9" s="5">
        <v>5</v>
      </c>
      <c r="J9" s="46" t="s">
        <v>153</v>
      </c>
      <c r="K9" s="46" t="s">
        <v>14</v>
      </c>
      <c r="L9" s="46"/>
      <c r="M9" s="46"/>
      <c r="N9" s="46"/>
      <c r="O9" s="46"/>
      <c r="P9" s="46"/>
    </row>
    <row r="11" ht="13.5" hidden="1"/>
    <row r="12" ht="13.5" hidden="1"/>
    <row r="13" ht="13.5" hidden="1"/>
    <row r="14" ht="13.5" hidden="1"/>
    <row r="15" spans="2:3" ht="13.5" hidden="1">
      <c r="B15" s="47">
        <v>5</v>
      </c>
      <c r="C15" s="47">
        <v>0</v>
      </c>
    </row>
    <row r="16" ht="13.5" hidden="1"/>
  </sheetData>
  <mergeCells count="2">
    <mergeCell ref="D4:E4"/>
    <mergeCell ref="A2:E2"/>
  </mergeCells>
  <conditionalFormatting sqref="G5:G9">
    <cfRule type="cellIs" priority="1" dxfId="12" operator="equal">
      <formula>""</formula>
    </cfRule>
  </conditionalFormatting>
  <dataValidations count="6">
    <dataValidation type="list" allowBlank="1" showInputMessage="1" showErrorMessage="1" errorTitle="입력오류" error="목록에서 선택하거나_x000a_5 또는 0을 입력해주세요!" sqref="G5:G9">
      <formula1>$J$1:$J$2</formula1>
    </dataValidation>
    <dataValidation errorStyle="information" type="list" allowBlank="1" showInputMessage="1" showErrorMessage="1" errorTitle="입력주의사항" error="목록에서 선택해주세요!_x000a_직접입력 시 [확인]을 눌러주세요." sqref="F5">
      <formula1>$J$5:$P$5</formula1>
    </dataValidation>
    <dataValidation errorStyle="information" type="list" allowBlank="1" showInputMessage="1" showErrorMessage="1" errorTitle="입력주의사항" error="목록에서 선택해주세요!_x000a_직접입력 시 [확인]을 눌러주세요." sqref="F9">
      <formula1>$J$9:$P$9</formula1>
    </dataValidation>
    <dataValidation errorStyle="information" type="list" allowBlank="1" showInputMessage="1" showErrorMessage="1" errorTitle="입력주의사항" error="목록에서 선택해주세요!_x000a_직접입력 시 [확인]을 눌러주세요." sqref="F8">
      <formula1>$J$8:$P$8</formula1>
    </dataValidation>
    <dataValidation errorStyle="information" type="list" allowBlank="1" showInputMessage="1" showErrorMessage="1" errorTitle="입력주의사항" error="목록에서 선택해주세요!_x000a_직접입력 시 [확인]을 눌러주세요." sqref="F7">
      <formula1>$J$7:$P$7</formula1>
    </dataValidation>
    <dataValidation errorStyle="information" type="list" allowBlank="1" showInputMessage="1" showErrorMessage="1" errorTitle="입력주의사항" error="목록에서 선택해주세요!_x000a_직접입력 시 [확인]을 눌러주세요." sqref="F6">
      <formula1>$J$6:$P$6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0" copies="1"/>
  <colBreaks count="1" manualBreakCount="1">
    <brk id="1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P53"/>
  <sheetViews>
    <sheetView view="pageBreakPreview" zoomScaleSheetLayoutView="100" workbookViewId="0" topLeftCell="A1">
      <selection activeCell="G1" sqref="G1"/>
    </sheetView>
  </sheetViews>
  <sheetFormatPr defaultColWidth="8.88671875" defaultRowHeight="13.5"/>
  <cols>
    <col min="1" max="1" width="8.21484375" style="1" customWidth="1"/>
    <col min="2" max="2" width="33.10546875" style="1" customWidth="1"/>
    <col min="3" max="3" width="4.10546875" style="1" customWidth="1"/>
    <col min="4" max="4" width="2.10546875" style="1" customWidth="1"/>
    <col min="5" max="5" width="21.6640625" style="1" customWidth="1"/>
    <col min="6" max="6" width="14.3359375" style="1" customWidth="1"/>
    <col min="7" max="7" width="4.4453125" style="3" customWidth="1"/>
    <col min="8" max="8" width="2.88671875" style="1" customWidth="1"/>
    <col min="9" max="9" width="3.4453125" style="1" customWidth="1"/>
    <col min="10" max="14" width="8.4453125" style="1" hidden="1" customWidth="1"/>
    <col min="15" max="16" width="8.88671875" style="1" hidden="1" customWidth="1"/>
    <col min="17" max="16384" width="8.88671875" style="1" customWidth="1"/>
  </cols>
  <sheetData>
    <row r="1" spans="1:14" s="33" customFormat="1" ht="30" customHeight="1">
      <c r="A1" s="37" t="s">
        <v>133</v>
      </c>
      <c r="B1" s="37"/>
      <c r="C1" s="147"/>
      <c r="D1" s="147"/>
      <c r="E1" s="42"/>
      <c r="G1" s="68"/>
      <c r="H1" s="1"/>
      <c r="I1" s="8"/>
      <c r="K1" s="13"/>
      <c r="L1" s="13"/>
      <c r="M1" s="13"/>
      <c r="N1" s="13"/>
    </row>
    <row r="2" spans="1:15" s="2" customFormat="1" ht="30" customHeight="1">
      <c r="A2" s="19" t="s">
        <v>38</v>
      </c>
      <c r="B2" s="19"/>
      <c r="C2" s="19"/>
      <c r="D2" s="19"/>
      <c r="E2" s="19"/>
      <c r="G2" s="2" t="s">
        <v>166</v>
      </c>
      <c r="H2" s="2">
        <f>SUM(G5:G49)</f>
        <v>75</v>
      </c>
      <c r="I2" s="2" t="s">
        <v>187</v>
      </c>
      <c r="K2" s="14"/>
      <c r="L2" s="14"/>
      <c r="M2" s="14"/>
      <c r="N2" s="14"/>
      <c r="O2" s="1"/>
    </row>
    <row r="3" spans="1:15" s="2" customFormat="1" ht="13.5" customHeight="1">
      <c r="A3" s="19"/>
      <c r="B3" s="19"/>
      <c r="C3" s="19"/>
      <c r="D3" s="19"/>
      <c r="E3" s="19"/>
      <c r="G3" s="18"/>
      <c r="J3" s="2">
        <v>5</v>
      </c>
      <c r="K3" s="14"/>
      <c r="L3" s="14"/>
      <c r="M3" s="14"/>
      <c r="N3" s="14"/>
      <c r="O3" s="1"/>
    </row>
    <row r="4" spans="1:14" s="6" customFormat="1" ht="30" customHeight="1">
      <c r="A4" s="49" t="s">
        <v>43</v>
      </c>
      <c r="B4" s="79" t="s">
        <v>184</v>
      </c>
      <c r="C4" s="148" t="s">
        <v>181</v>
      </c>
      <c r="D4" s="149"/>
      <c r="E4" s="150"/>
      <c r="F4" s="50" t="s">
        <v>65</v>
      </c>
      <c r="G4" s="61" t="s">
        <v>56</v>
      </c>
      <c r="J4" s="2">
        <v>0</v>
      </c>
      <c r="K4" s="1"/>
      <c r="L4" s="1"/>
      <c r="M4" s="1"/>
      <c r="N4" s="1"/>
    </row>
    <row r="5" spans="1:16" s="6" customFormat="1" ht="25.5" customHeight="1">
      <c r="A5" s="130" t="s">
        <v>19</v>
      </c>
      <c r="B5" s="137" t="s">
        <v>192</v>
      </c>
      <c r="C5" s="35" t="s">
        <v>70</v>
      </c>
      <c r="D5" s="15" t="str">
        <f>IF(G5=$C$52,$D$51,$E$51)</f>
        <v>☑</v>
      </c>
      <c r="E5" s="63" t="s">
        <v>118</v>
      </c>
      <c r="F5" s="140" t="str">
        <f>IF(G5&lt;5,"지도 사항을 상세히 기재해 주세요!","")</f>
        <v/>
      </c>
      <c r="G5" s="130">
        <v>5</v>
      </c>
      <c r="J5" s="133" t="s">
        <v>27</v>
      </c>
      <c r="K5" s="133"/>
      <c r="L5" s="133"/>
      <c r="M5" s="133"/>
      <c r="N5" s="133"/>
      <c r="O5" s="133"/>
      <c r="P5" s="133"/>
    </row>
    <row r="6" spans="1:16" s="6" customFormat="1" ht="25.5" customHeight="1">
      <c r="A6" s="131"/>
      <c r="B6" s="138"/>
      <c r="C6" s="38" t="s">
        <v>69</v>
      </c>
      <c r="D6" s="40" t="str">
        <f>IF(G5=$D$52,$D$51,$E$51)</f>
        <v>□</v>
      </c>
      <c r="E6" s="62" t="s">
        <v>122</v>
      </c>
      <c r="F6" s="141"/>
      <c r="G6" s="131"/>
      <c r="J6" s="133"/>
      <c r="K6" s="133"/>
      <c r="L6" s="133"/>
      <c r="M6" s="133"/>
      <c r="N6" s="133"/>
      <c r="O6" s="133"/>
      <c r="P6" s="133"/>
    </row>
    <row r="7" spans="1:16" s="6" customFormat="1" ht="25.5" customHeight="1">
      <c r="A7" s="132"/>
      <c r="B7" s="139"/>
      <c r="C7" s="39" t="s">
        <v>59</v>
      </c>
      <c r="D7" s="41" t="str">
        <f>IF(G5=$E$52,$D$51,$E$51)</f>
        <v>□</v>
      </c>
      <c r="E7" s="66" t="s">
        <v>33</v>
      </c>
      <c r="F7" s="142"/>
      <c r="G7" s="132"/>
      <c r="J7" s="133"/>
      <c r="K7" s="133"/>
      <c r="L7" s="133"/>
      <c r="M7" s="133"/>
      <c r="N7" s="133"/>
      <c r="O7" s="133"/>
      <c r="P7" s="133"/>
    </row>
    <row r="8" spans="1:16" s="6" customFormat="1" ht="30.75" customHeight="1">
      <c r="A8" s="130" t="s">
        <v>10</v>
      </c>
      <c r="B8" s="137" t="s">
        <v>112</v>
      </c>
      <c r="C8" s="35" t="s">
        <v>70</v>
      </c>
      <c r="D8" s="15" t="str">
        <f>IF(G8=$C$52,$D$51,$E$51)</f>
        <v>☑</v>
      </c>
      <c r="E8" s="63" t="s">
        <v>83</v>
      </c>
      <c r="F8" s="140" t="str">
        <f>IF(G8&lt;5,"지도 사항을 상세히 기재해 주세요!","")</f>
        <v/>
      </c>
      <c r="G8" s="130">
        <v>5</v>
      </c>
      <c r="J8" s="133" t="s">
        <v>89</v>
      </c>
      <c r="K8" s="133" t="s">
        <v>107</v>
      </c>
      <c r="L8" s="133"/>
      <c r="M8" s="133"/>
      <c r="N8" s="133"/>
      <c r="O8" s="133"/>
      <c r="P8" s="133"/>
    </row>
    <row r="9" spans="1:16" s="6" customFormat="1" ht="30.75" customHeight="1">
      <c r="A9" s="131"/>
      <c r="B9" s="138"/>
      <c r="C9" s="38" t="s">
        <v>69</v>
      </c>
      <c r="D9" s="40" t="str">
        <f>IF(G8=$D$52,$D$51,$E$51)</f>
        <v>□</v>
      </c>
      <c r="E9" s="62" t="s">
        <v>96</v>
      </c>
      <c r="F9" s="141"/>
      <c r="G9" s="131"/>
      <c r="J9" s="133"/>
      <c r="K9" s="133"/>
      <c r="L9" s="133"/>
      <c r="M9" s="133"/>
      <c r="N9" s="133"/>
      <c r="O9" s="133"/>
      <c r="P9" s="133"/>
    </row>
    <row r="10" spans="1:16" s="6" customFormat="1" ht="30.75" customHeight="1">
      <c r="A10" s="132"/>
      <c r="B10" s="139"/>
      <c r="C10" s="39" t="s">
        <v>59</v>
      </c>
      <c r="D10" s="41" t="str">
        <f>IF(G8=$E$52,$D$51,$E$51)</f>
        <v>□</v>
      </c>
      <c r="E10" s="66" t="s">
        <v>94</v>
      </c>
      <c r="F10" s="142"/>
      <c r="G10" s="132"/>
      <c r="J10" s="133"/>
      <c r="K10" s="133"/>
      <c r="L10" s="133"/>
      <c r="M10" s="133"/>
      <c r="N10" s="133"/>
      <c r="O10" s="133"/>
      <c r="P10" s="133"/>
    </row>
    <row r="11" spans="1:16" s="6" customFormat="1" ht="25.5" customHeight="1">
      <c r="A11" s="130" t="s">
        <v>25</v>
      </c>
      <c r="B11" s="138" t="s">
        <v>106</v>
      </c>
      <c r="C11" s="38" t="s">
        <v>70</v>
      </c>
      <c r="D11" s="16" t="str">
        <f>IF(G11=$C$52,$D$51,$E$51)</f>
        <v>☑</v>
      </c>
      <c r="E11" s="62" t="s">
        <v>98</v>
      </c>
      <c r="F11" s="140" t="str">
        <f>IF(G11&lt;5,"지도 사항을 상세히 기재해 주세요!","")</f>
        <v/>
      </c>
      <c r="G11" s="130">
        <v>5</v>
      </c>
      <c r="J11" s="133" t="s">
        <v>141</v>
      </c>
      <c r="K11" s="133" t="s">
        <v>150</v>
      </c>
      <c r="L11" s="133"/>
      <c r="M11" s="133"/>
      <c r="N11" s="133"/>
      <c r="O11" s="133"/>
      <c r="P11" s="133"/>
    </row>
    <row r="12" spans="1:16" s="6" customFormat="1" ht="30.75" customHeight="1">
      <c r="A12" s="131"/>
      <c r="B12" s="138"/>
      <c r="C12" s="38" t="s">
        <v>69</v>
      </c>
      <c r="D12" s="40" t="str">
        <f>IF(G11=$D$52,$D$51,$E$51)</f>
        <v>□</v>
      </c>
      <c r="E12" s="62" t="s">
        <v>148</v>
      </c>
      <c r="F12" s="141"/>
      <c r="G12" s="131"/>
      <c r="J12" s="133"/>
      <c r="K12" s="133"/>
      <c r="L12" s="133"/>
      <c r="M12" s="133"/>
      <c r="N12" s="133"/>
      <c r="O12" s="133"/>
      <c r="P12" s="133"/>
    </row>
    <row r="13" spans="1:16" s="6" customFormat="1" ht="25.5" customHeight="1">
      <c r="A13" s="132"/>
      <c r="B13" s="138"/>
      <c r="C13" s="38" t="s">
        <v>59</v>
      </c>
      <c r="D13" s="40" t="str">
        <f>IF(G11=$E$52,$D$51,$E$51)</f>
        <v>□</v>
      </c>
      <c r="E13" s="62" t="s">
        <v>173</v>
      </c>
      <c r="F13" s="142"/>
      <c r="G13" s="132"/>
      <c r="J13" s="133"/>
      <c r="K13" s="133"/>
      <c r="L13" s="133"/>
      <c r="M13" s="133"/>
      <c r="N13" s="133"/>
      <c r="O13" s="133"/>
      <c r="P13" s="133"/>
    </row>
    <row r="14" spans="1:16" s="6" customFormat="1" ht="56.25" customHeight="1">
      <c r="A14" s="130" t="s">
        <v>161</v>
      </c>
      <c r="B14" s="137" t="s">
        <v>81</v>
      </c>
      <c r="C14" s="35" t="s">
        <v>70</v>
      </c>
      <c r="D14" s="15" t="str">
        <f>IF(G14=$C$52,$D$51,$E$51)</f>
        <v>☑</v>
      </c>
      <c r="E14" s="63" t="s">
        <v>102</v>
      </c>
      <c r="F14" s="140" t="str">
        <f>IF(G14&lt;5,"지도 사항을 상세히 기재해 주세요!","")</f>
        <v/>
      </c>
      <c r="G14" s="130">
        <v>5</v>
      </c>
      <c r="J14" s="133" t="s">
        <v>82</v>
      </c>
      <c r="K14" s="133" t="s">
        <v>30</v>
      </c>
      <c r="L14" s="133"/>
      <c r="M14" s="133"/>
      <c r="N14" s="133"/>
      <c r="O14" s="133"/>
      <c r="P14" s="133"/>
    </row>
    <row r="15" spans="1:16" s="6" customFormat="1" ht="52.5" customHeight="1">
      <c r="A15" s="131"/>
      <c r="B15" s="138"/>
      <c r="C15" s="38" t="s">
        <v>69</v>
      </c>
      <c r="D15" s="40" t="str">
        <f>IF(G14=$D$52,$D$51,$E$51)</f>
        <v>□</v>
      </c>
      <c r="E15" s="62" t="s">
        <v>117</v>
      </c>
      <c r="F15" s="141"/>
      <c r="G15" s="131"/>
      <c r="J15" s="133"/>
      <c r="K15" s="133"/>
      <c r="L15" s="133"/>
      <c r="M15" s="133"/>
      <c r="N15" s="133"/>
      <c r="O15" s="133"/>
      <c r="P15" s="133"/>
    </row>
    <row r="16" spans="1:16" s="6" customFormat="1" ht="53.25" customHeight="1">
      <c r="A16" s="132"/>
      <c r="B16" s="139"/>
      <c r="C16" s="39" t="s">
        <v>59</v>
      </c>
      <c r="D16" s="41" t="str">
        <f>IF(G14=$E$52,$D$51,$E$51)</f>
        <v>□</v>
      </c>
      <c r="E16" s="66" t="s">
        <v>104</v>
      </c>
      <c r="F16" s="142"/>
      <c r="G16" s="132"/>
      <c r="J16" s="133"/>
      <c r="K16" s="133"/>
      <c r="L16" s="133"/>
      <c r="M16" s="133"/>
      <c r="N16" s="133"/>
      <c r="O16" s="133"/>
      <c r="P16" s="133"/>
    </row>
    <row r="17" spans="1:16" s="6" customFormat="1" ht="25.5" customHeight="1">
      <c r="A17" s="130" t="s">
        <v>3</v>
      </c>
      <c r="B17" s="138" t="s">
        <v>37</v>
      </c>
      <c r="C17" s="38" t="s">
        <v>70</v>
      </c>
      <c r="D17" s="16" t="str">
        <f>IF(G17=$C$52,$D$51,$E$51)</f>
        <v>☑</v>
      </c>
      <c r="E17" s="62" t="s">
        <v>174</v>
      </c>
      <c r="F17" s="140" t="str">
        <f>IF(G17&lt;5,"지도 사항을 상세히 기재해 주세요!","")</f>
        <v/>
      </c>
      <c r="G17" s="130">
        <v>5</v>
      </c>
      <c r="J17" s="133" t="s">
        <v>132</v>
      </c>
      <c r="K17" s="133" t="s">
        <v>129</v>
      </c>
      <c r="L17" s="133"/>
      <c r="M17" s="133"/>
      <c r="N17" s="133"/>
      <c r="O17" s="133"/>
      <c r="P17" s="133"/>
    </row>
    <row r="18" spans="1:16" s="6" customFormat="1" ht="25.5" customHeight="1">
      <c r="A18" s="131"/>
      <c r="B18" s="138"/>
      <c r="C18" s="38" t="s">
        <v>59</v>
      </c>
      <c r="D18" s="40" t="str">
        <f>IF(G17=$E$52,$D$51,$E$51)</f>
        <v>□</v>
      </c>
      <c r="E18" s="62" t="s">
        <v>119</v>
      </c>
      <c r="F18" s="141"/>
      <c r="G18" s="131"/>
      <c r="J18" s="133"/>
      <c r="K18" s="133"/>
      <c r="L18" s="133"/>
      <c r="M18" s="133"/>
      <c r="N18" s="133"/>
      <c r="O18" s="133"/>
      <c r="P18" s="133"/>
    </row>
    <row r="19" spans="1:16" s="6" customFormat="1" ht="63.75" customHeight="1">
      <c r="A19" s="132"/>
      <c r="B19" s="138"/>
      <c r="C19" s="138" t="s">
        <v>103</v>
      </c>
      <c r="D19" s="145"/>
      <c r="E19" s="146"/>
      <c r="F19" s="142"/>
      <c r="G19" s="132"/>
      <c r="J19" s="133"/>
      <c r="K19" s="133"/>
      <c r="L19" s="133"/>
      <c r="M19" s="133"/>
      <c r="N19" s="133"/>
      <c r="O19" s="133"/>
      <c r="P19" s="133"/>
    </row>
    <row r="20" spans="1:16" s="6" customFormat="1" ht="25.5" customHeight="1">
      <c r="A20" s="130" t="s">
        <v>24</v>
      </c>
      <c r="B20" s="137" t="s">
        <v>4</v>
      </c>
      <c r="C20" s="35" t="s">
        <v>70</v>
      </c>
      <c r="D20" s="15" t="str">
        <f>IF(G20=$C$52,$D$51,$E$51)</f>
        <v>☑</v>
      </c>
      <c r="E20" s="63" t="s">
        <v>20</v>
      </c>
      <c r="F20" s="140" t="str">
        <f>IF(G20&lt;5,"지도 사항을 상세히 기재해 주세요!","")</f>
        <v/>
      </c>
      <c r="G20" s="130">
        <v>5</v>
      </c>
      <c r="J20" s="133"/>
      <c r="K20" s="133"/>
      <c r="L20" s="133"/>
      <c r="M20" s="133"/>
      <c r="N20" s="133"/>
      <c r="O20" s="133"/>
      <c r="P20" s="133"/>
    </row>
    <row r="21" spans="1:16" s="6" customFormat="1" ht="30.75" customHeight="1">
      <c r="A21" s="131"/>
      <c r="B21" s="138"/>
      <c r="C21" s="38" t="s">
        <v>69</v>
      </c>
      <c r="D21" s="40" t="str">
        <f>IF(G20=$D$52,$D$51,$E$51)</f>
        <v>□</v>
      </c>
      <c r="E21" s="62" t="s">
        <v>95</v>
      </c>
      <c r="F21" s="141"/>
      <c r="G21" s="131"/>
      <c r="J21" s="133"/>
      <c r="K21" s="133"/>
      <c r="L21" s="133"/>
      <c r="M21" s="133"/>
      <c r="N21" s="133"/>
      <c r="O21" s="133"/>
      <c r="P21" s="133"/>
    </row>
    <row r="22" spans="1:16" s="6" customFormat="1" ht="25.5" customHeight="1">
      <c r="A22" s="131"/>
      <c r="B22" s="139"/>
      <c r="C22" s="39" t="s">
        <v>59</v>
      </c>
      <c r="D22" s="41" t="str">
        <f>IF(G20=$E$52,$D$51,$E$51)</f>
        <v>□</v>
      </c>
      <c r="E22" s="66" t="s">
        <v>182</v>
      </c>
      <c r="F22" s="142"/>
      <c r="G22" s="132"/>
      <c r="J22" s="133"/>
      <c r="K22" s="133"/>
      <c r="L22" s="133"/>
      <c r="M22" s="133"/>
      <c r="N22" s="133"/>
      <c r="O22" s="133"/>
      <c r="P22" s="133"/>
    </row>
    <row r="23" spans="1:16" s="6" customFormat="1" ht="30.75" customHeight="1">
      <c r="A23" s="131"/>
      <c r="B23" s="138" t="s">
        <v>116</v>
      </c>
      <c r="C23" s="38" t="s">
        <v>70</v>
      </c>
      <c r="D23" s="16" t="str">
        <f>IF(G23=$C$52,$D$51,$E$51)</f>
        <v>☑</v>
      </c>
      <c r="E23" s="62" t="s">
        <v>7</v>
      </c>
      <c r="F23" s="140" t="str">
        <f>IF(G23&lt;5,"지도 사항을 상세히 기재해 주세요!","")</f>
        <v/>
      </c>
      <c r="G23" s="130">
        <v>5</v>
      </c>
      <c r="J23" s="133" t="s">
        <v>35</v>
      </c>
      <c r="K23" s="133"/>
      <c r="L23" s="133"/>
      <c r="M23" s="133"/>
      <c r="N23" s="133"/>
      <c r="O23" s="133"/>
      <c r="P23" s="133"/>
    </row>
    <row r="24" spans="1:16" s="6" customFormat="1" ht="30.75" customHeight="1">
      <c r="A24" s="131"/>
      <c r="B24" s="138"/>
      <c r="C24" s="38" t="s">
        <v>69</v>
      </c>
      <c r="D24" s="40" t="str">
        <f>IF(G23=$D$52,$D$51,$E$51)</f>
        <v>□</v>
      </c>
      <c r="E24" s="62" t="s">
        <v>88</v>
      </c>
      <c r="F24" s="141"/>
      <c r="G24" s="131"/>
      <c r="J24" s="133"/>
      <c r="K24" s="133"/>
      <c r="L24" s="133"/>
      <c r="M24" s="133"/>
      <c r="N24" s="133"/>
      <c r="O24" s="133"/>
      <c r="P24" s="133"/>
    </row>
    <row r="25" spans="1:16" s="6" customFormat="1" ht="25.5" customHeight="1">
      <c r="A25" s="132"/>
      <c r="B25" s="139"/>
      <c r="C25" s="39" t="s">
        <v>59</v>
      </c>
      <c r="D25" s="41" t="str">
        <f>IF(G23=$E$52,$D$51,$E$51)</f>
        <v>□</v>
      </c>
      <c r="E25" s="66" t="s">
        <v>178</v>
      </c>
      <c r="F25" s="142"/>
      <c r="G25" s="132"/>
      <c r="J25" s="133"/>
      <c r="K25" s="133"/>
      <c r="L25" s="133"/>
      <c r="M25" s="133"/>
      <c r="N25" s="133"/>
      <c r="O25" s="133"/>
      <c r="P25" s="133"/>
    </row>
    <row r="26" spans="1:16" s="6" customFormat="1" ht="30.75" customHeight="1">
      <c r="A26" s="130" t="s">
        <v>24</v>
      </c>
      <c r="B26" s="137" t="s">
        <v>191</v>
      </c>
      <c r="C26" s="35" t="s">
        <v>70</v>
      </c>
      <c r="D26" s="15" t="str">
        <f>IF(G26=$C$52,$D$51,$E$51)</f>
        <v>☑</v>
      </c>
      <c r="E26" s="63" t="s">
        <v>6</v>
      </c>
      <c r="F26" s="140" t="str">
        <f>IF(G26&lt;5,"지도 사항을 상세히 기재해 주세요!","")</f>
        <v/>
      </c>
      <c r="G26" s="130">
        <v>5</v>
      </c>
      <c r="J26" s="133" t="s">
        <v>143</v>
      </c>
      <c r="K26" s="133"/>
      <c r="L26" s="133"/>
      <c r="M26" s="133"/>
      <c r="N26" s="133"/>
      <c r="O26" s="133"/>
      <c r="P26" s="133"/>
    </row>
    <row r="27" spans="1:16" s="6" customFormat="1" ht="30.75" customHeight="1">
      <c r="A27" s="131"/>
      <c r="B27" s="138"/>
      <c r="C27" s="38" t="s">
        <v>69</v>
      </c>
      <c r="D27" s="40" t="str">
        <f>IF(G26=$D$52,$D$51,$E$51)</f>
        <v>□</v>
      </c>
      <c r="E27" s="62" t="s">
        <v>139</v>
      </c>
      <c r="F27" s="141"/>
      <c r="G27" s="131"/>
      <c r="J27" s="133"/>
      <c r="K27" s="133"/>
      <c r="L27" s="133"/>
      <c r="M27" s="133"/>
      <c r="N27" s="133"/>
      <c r="O27" s="133"/>
      <c r="P27" s="133"/>
    </row>
    <row r="28" spans="1:16" s="6" customFormat="1" ht="30.75" customHeight="1">
      <c r="A28" s="131"/>
      <c r="B28" s="139"/>
      <c r="C28" s="39" t="s">
        <v>59</v>
      </c>
      <c r="D28" s="41" t="str">
        <f>IF(G26=$E$52,$D$51,$E$51)</f>
        <v>□</v>
      </c>
      <c r="E28" s="66" t="s">
        <v>15</v>
      </c>
      <c r="F28" s="142"/>
      <c r="G28" s="132"/>
      <c r="J28" s="133"/>
      <c r="K28" s="133"/>
      <c r="L28" s="133"/>
      <c r="M28" s="133"/>
      <c r="N28" s="133"/>
      <c r="O28" s="133"/>
      <c r="P28" s="133"/>
    </row>
    <row r="29" spans="1:16" s="6" customFormat="1" ht="30.75" customHeight="1">
      <c r="A29" s="131"/>
      <c r="B29" s="138" t="s">
        <v>100</v>
      </c>
      <c r="C29" s="38" t="s">
        <v>70</v>
      </c>
      <c r="D29" s="16" t="str">
        <f>IF(G29=$C$52,$D$51,$E$51)</f>
        <v>☑</v>
      </c>
      <c r="E29" s="62" t="s">
        <v>93</v>
      </c>
      <c r="F29" s="140" t="str">
        <f>IF(G29&lt;5,"지도 사항을 상세히 기재해 주세요!","")</f>
        <v/>
      </c>
      <c r="G29" s="130">
        <v>5</v>
      </c>
      <c r="J29" s="133"/>
      <c r="K29" s="133"/>
      <c r="L29" s="133"/>
      <c r="M29" s="133"/>
      <c r="N29" s="133"/>
      <c r="O29" s="133"/>
      <c r="P29" s="133"/>
    </row>
    <row r="30" spans="1:16" s="6" customFormat="1" ht="19.5" customHeight="1">
      <c r="A30" s="131"/>
      <c r="B30" s="138"/>
      <c r="C30" s="38" t="s">
        <v>69</v>
      </c>
      <c r="D30" s="40" t="str">
        <f>IF(G29=$D$52,$D$51,$E$51)</f>
        <v>□</v>
      </c>
      <c r="E30" s="62" t="s">
        <v>120</v>
      </c>
      <c r="F30" s="141"/>
      <c r="G30" s="131"/>
      <c r="J30" s="133"/>
      <c r="K30" s="133"/>
      <c r="L30" s="133"/>
      <c r="M30" s="133"/>
      <c r="N30" s="133"/>
      <c r="O30" s="133"/>
      <c r="P30" s="133"/>
    </row>
    <row r="31" spans="1:16" s="6" customFormat="1" ht="19.5" customHeight="1">
      <c r="A31" s="132"/>
      <c r="B31" s="138"/>
      <c r="C31" s="38" t="s">
        <v>59</v>
      </c>
      <c r="D31" s="40" t="str">
        <f>IF(G29=$E$52,$D$51,$E$51)</f>
        <v>□</v>
      </c>
      <c r="E31" s="62" t="s">
        <v>183</v>
      </c>
      <c r="F31" s="142"/>
      <c r="G31" s="132"/>
      <c r="J31" s="133"/>
      <c r="K31" s="133"/>
      <c r="L31" s="133"/>
      <c r="M31" s="133"/>
      <c r="N31" s="133"/>
      <c r="O31" s="133"/>
      <c r="P31" s="133"/>
    </row>
    <row r="32" spans="1:16" s="6" customFormat="1" ht="30.75" customHeight="1">
      <c r="A32" s="130" t="s">
        <v>121</v>
      </c>
      <c r="B32" s="137" t="s">
        <v>114</v>
      </c>
      <c r="C32" s="35" t="s">
        <v>70</v>
      </c>
      <c r="D32" s="15" t="str">
        <f>IF(G32=$C$52,$D$51,$E$51)</f>
        <v>☑</v>
      </c>
      <c r="E32" s="63" t="s">
        <v>147</v>
      </c>
      <c r="F32" s="140" t="str">
        <f>IF(G32&lt;5,"지도 사항을 상세히 기재해 주세요!","")</f>
        <v/>
      </c>
      <c r="G32" s="130">
        <v>5</v>
      </c>
      <c r="J32" s="133" t="s">
        <v>13</v>
      </c>
      <c r="K32" s="133"/>
      <c r="L32" s="133"/>
      <c r="M32" s="133"/>
      <c r="N32" s="133"/>
      <c r="O32" s="133"/>
      <c r="P32" s="133"/>
    </row>
    <row r="33" spans="1:16" s="6" customFormat="1" ht="30.75" customHeight="1">
      <c r="A33" s="131"/>
      <c r="B33" s="138"/>
      <c r="C33" s="38" t="s">
        <v>69</v>
      </c>
      <c r="D33" s="40" t="str">
        <f>IF(G32=$D$52,$D$51,$E$51)</f>
        <v>□</v>
      </c>
      <c r="E33" s="62" t="s">
        <v>140</v>
      </c>
      <c r="F33" s="141"/>
      <c r="G33" s="131"/>
      <c r="J33" s="133"/>
      <c r="K33" s="133"/>
      <c r="L33" s="133"/>
      <c r="M33" s="133"/>
      <c r="N33" s="133"/>
      <c r="O33" s="133"/>
      <c r="P33" s="133"/>
    </row>
    <row r="34" spans="1:16" s="6" customFormat="1" ht="19.5" customHeight="1">
      <c r="A34" s="131"/>
      <c r="B34" s="139"/>
      <c r="C34" s="39" t="s">
        <v>59</v>
      </c>
      <c r="D34" s="41" t="str">
        <f>IF(G32=$E$52,$D$51,$E$51)</f>
        <v>□</v>
      </c>
      <c r="E34" s="66" t="s">
        <v>34</v>
      </c>
      <c r="F34" s="142"/>
      <c r="G34" s="132"/>
      <c r="J34" s="133"/>
      <c r="K34" s="133"/>
      <c r="L34" s="133"/>
      <c r="M34" s="133"/>
      <c r="N34" s="133"/>
      <c r="O34" s="133"/>
      <c r="P34" s="133"/>
    </row>
    <row r="35" spans="1:16" s="6" customFormat="1" ht="19.5" customHeight="1">
      <c r="A35" s="131"/>
      <c r="B35" s="138" t="s">
        <v>36</v>
      </c>
      <c r="C35" s="38" t="s">
        <v>70</v>
      </c>
      <c r="D35" s="16" t="str">
        <f>IF(G35=$C$52,$D$51,$E$51)</f>
        <v>☑</v>
      </c>
      <c r="E35" s="62" t="s">
        <v>31</v>
      </c>
      <c r="F35" s="140" t="str">
        <f>IF(G35&lt;5,"지도 사항을 상세히 기재해 주세요!","")</f>
        <v/>
      </c>
      <c r="G35" s="130">
        <v>5</v>
      </c>
      <c r="J35" s="133" t="s">
        <v>146</v>
      </c>
      <c r="K35" s="133" t="s">
        <v>90</v>
      </c>
      <c r="L35" s="133"/>
      <c r="M35" s="133"/>
      <c r="N35" s="133"/>
      <c r="O35" s="133"/>
      <c r="P35" s="133"/>
    </row>
    <row r="36" spans="1:16" s="6" customFormat="1" ht="30.75" customHeight="1">
      <c r="A36" s="131"/>
      <c r="B36" s="138"/>
      <c r="C36" s="38" t="s">
        <v>69</v>
      </c>
      <c r="D36" s="40" t="str">
        <f>IF(G35=$D$52,$D$51,$E$51)</f>
        <v>□</v>
      </c>
      <c r="E36" s="62" t="s">
        <v>86</v>
      </c>
      <c r="F36" s="141"/>
      <c r="G36" s="131"/>
      <c r="J36" s="133"/>
      <c r="K36" s="133"/>
      <c r="L36" s="133"/>
      <c r="M36" s="133"/>
      <c r="N36" s="133"/>
      <c r="O36" s="133"/>
      <c r="P36" s="133"/>
    </row>
    <row r="37" spans="1:16" s="6" customFormat="1" ht="19.5" customHeight="1">
      <c r="A37" s="132"/>
      <c r="B37" s="138"/>
      <c r="C37" s="38" t="s">
        <v>59</v>
      </c>
      <c r="D37" s="40" t="str">
        <f>IF(G35=$E$52,$D$51,$E$51)</f>
        <v>□</v>
      </c>
      <c r="E37" s="62" t="s">
        <v>182</v>
      </c>
      <c r="F37" s="142"/>
      <c r="G37" s="132"/>
      <c r="J37" s="133"/>
      <c r="K37" s="133"/>
      <c r="L37" s="133"/>
      <c r="M37" s="133"/>
      <c r="N37" s="133"/>
      <c r="O37" s="133"/>
      <c r="P37" s="133"/>
    </row>
    <row r="38" spans="1:16" s="6" customFormat="1" ht="30.75" customHeight="1">
      <c r="A38" s="130" t="s">
        <v>126</v>
      </c>
      <c r="B38" s="137" t="s">
        <v>79</v>
      </c>
      <c r="C38" s="35" t="s">
        <v>70</v>
      </c>
      <c r="D38" s="15" t="str">
        <f>IF(G38=$C$52,$D$51,$E$51)</f>
        <v>☑</v>
      </c>
      <c r="E38" s="63" t="s">
        <v>137</v>
      </c>
      <c r="F38" s="140" t="str">
        <f>IF(G38&lt;5,"지도 사항을 상세히 기재해 주세요!","")</f>
        <v/>
      </c>
      <c r="G38" s="130">
        <v>5</v>
      </c>
      <c r="J38" s="133"/>
      <c r="K38" s="133"/>
      <c r="L38" s="133"/>
      <c r="M38" s="133"/>
      <c r="N38" s="133"/>
      <c r="O38" s="133"/>
      <c r="P38" s="133"/>
    </row>
    <row r="39" spans="1:16" s="6" customFormat="1" ht="30.75" customHeight="1">
      <c r="A39" s="131"/>
      <c r="B39" s="138"/>
      <c r="C39" s="38" t="s">
        <v>69</v>
      </c>
      <c r="D39" s="40" t="str">
        <f>IF(G38=$D$52,$D$51,$E$51)</f>
        <v>□</v>
      </c>
      <c r="E39" s="62" t="s">
        <v>154</v>
      </c>
      <c r="F39" s="141"/>
      <c r="G39" s="131"/>
      <c r="J39" s="133"/>
      <c r="K39" s="133"/>
      <c r="L39" s="133"/>
      <c r="M39" s="133"/>
      <c r="N39" s="133"/>
      <c r="O39" s="133"/>
      <c r="P39" s="133"/>
    </row>
    <row r="40" spans="1:16" s="6" customFormat="1" ht="30.75" customHeight="1">
      <c r="A40" s="131"/>
      <c r="B40" s="139"/>
      <c r="C40" s="39" t="s">
        <v>59</v>
      </c>
      <c r="D40" s="41" t="str">
        <f>IF(G38=$E$52,$D$51,$E$51)</f>
        <v>□</v>
      </c>
      <c r="E40" s="66" t="s">
        <v>91</v>
      </c>
      <c r="F40" s="142"/>
      <c r="G40" s="132"/>
      <c r="J40" s="133"/>
      <c r="K40" s="133"/>
      <c r="L40" s="133"/>
      <c r="M40" s="133"/>
      <c r="N40" s="133"/>
      <c r="O40" s="133"/>
      <c r="P40" s="133"/>
    </row>
    <row r="41" spans="1:16" s="6" customFormat="1" ht="30.75" customHeight="1">
      <c r="A41" s="131"/>
      <c r="B41" s="138" t="s">
        <v>0</v>
      </c>
      <c r="C41" s="38" t="s">
        <v>70</v>
      </c>
      <c r="D41" s="16" t="str">
        <f>IF(G41=$C$52,$D$51,$E$51)</f>
        <v>☑</v>
      </c>
      <c r="E41" s="62" t="s">
        <v>92</v>
      </c>
      <c r="F41" s="144"/>
      <c r="G41" s="130">
        <v>5</v>
      </c>
      <c r="J41" s="133" t="s">
        <v>111</v>
      </c>
      <c r="K41" s="133" t="s">
        <v>16</v>
      </c>
      <c r="L41" s="133"/>
      <c r="M41" s="133"/>
      <c r="N41" s="133"/>
      <c r="O41" s="133"/>
      <c r="P41" s="133"/>
    </row>
    <row r="42" spans="1:16" s="6" customFormat="1" ht="30.75" customHeight="1">
      <c r="A42" s="131"/>
      <c r="B42" s="138"/>
      <c r="C42" s="38" t="s">
        <v>69</v>
      </c>
      <c r="D42" s="40" t="str">
        <f>IF(G41=$D$52,$D$51,$E$51)</f>
        <v>□</v>
      </c>
      <c r="E42" s="62" t="s">
        <v>138</v>
      </c>
      <c r="F42" s="141"/>
      <c r="G42" s="131"/>
      <c r="J42" s="133"/>
      <c r="K42" s="133"/>
      <c r="L42" s="133"/>
      <c r="M42" s="133"/>
      <c r="N42" s="133"/>
      <c r="O42" s="133"/>
      <c r="P42" s="133"/>
    </row>
    <row r="43" spans="1:16" s="6" customFormat="1" ht="19.5" customHeight="1">
      <c r="A43" s="131"/>
      <c r="B43" s="138"/>
      <c r="C43" s="38" t="s">
        <v>59</v>
      </c>
      <c r="D43" s="40" t="str">
        <f>IF(G41=$E$52,$D$51,$E$51)</f>
        <v>□</v>
      </c>
      <c r="E43" s="62" t="s">
        <v>28</v>
      </c>
      <c r="F43" s="142"/>
      <c r="G43" s="132"/>
      <c r="J43" s="133"/>
      <c r="K43" s="133"/>
      <c r="L43" s="133"/>
      <c r="M43" s="133"/>
      <c r="N43" s="133"/>
      <c r="O43" s="133"/>
      <c r="P43" s="133"/>
    </row>
    <row r="44" spans="1:16" s="6" customFormat="1" ht="42.75" customHeight="1">
      <c r="A44" s="130" t="s">
        <v>12</v>
      </c>
      <c r="B44" s="137" t="s">
        <v>108</v>
      </c>
      <c r="C44" s="35" t="s">
        <v>70</v>
      </c>
      <c r="D44" s="15" t="str">
        <f>IF(G44=$C$52,$D$51,$E$51)</f>
        <v>☑</v>
      </c>
      <c r="E44" s="63" t="s">
        <v>1</v>
      </c>
      <c r="F44" s="143" t="str">
        <f>IF(G44&lt;5,"지도 사항을 상세히 기재해 주세요!","")</f>
        <v/>
      </c>
      <c r="G44" s="130">
        <v>5</v>
      </c>
      <c r="J44" s="133" t="s">
        <v>84</v>
      </c>
      <c r="K44" s="133"/>
      <c r="L44" s="133"/>
      <c r="M44" s="133"/>
      <c r="N44" s="133"/>
      <c r="O44" s="133"/>
      <c r="P44" s="133"/>
    </row>
    <row r="45" spans="1:16" s="6" customFormat="1" ht="42.75" customHeight="1">
      <c r="A45" s="131"/>
      <c r="B45" s="138"/>
      <c r="C45" s="38" t="s">
        <v>69</v>
      </c>
      <c r="D45" s="40" t="str">
        <f>IF(G44=$D$52,$D$51,$E$51)</f>
        <v>□</v>
      </c>
      <c r="E45" s="62" t="s">
        <v>105</v>
      </c>
      <c r="F45" s="141"/>
      <c r="G45" s="131"/>
      <c r="J45" s="133"/>
      <c r="K45" s="133"/>
      <c r="L45" s="133"/>
      <c r="M45" s="133"/>
      <c r="N45" s="133"/>
      <c r="O45" s="133"/>
      <c r="P45" s="133"/>
    </row>
    <row r="46" spans="1:16" s="6" customFormat="1" ht="42.75" customHeight="1">
      <c r="A46" s="132"/>
      <c r="B46" s="139"/>
      <c r="C46" s="39" t="s">
        <v>59</v>
      </c>
      <c r="D46" s="41" t="str">
        <f>IF(G44=$E$52,$D$51,$E$51)</f>
        <v>□</v>
      </c>
      <c r="E46" s="66" t="s">
        <v>39</v>
      </c>
      <c r="F46" s="142"/>
      <c r="G46" s="132"/>
      <c r="J46" s="133"/>
      <c r="K46" s="133"/>
      <c r="L46" s="133"/>
      <c r="M46" s="133"/>
      <c r="N46" s="133"/>
      <c r="O46" s="133"/>
      <c r="P46" s="133"/>
    </row>
    <row r="47" spans="1:16" s="6" customFormat="1" ht="30.75" customHeight="1">
      <c r="A47" s="134" t="s">
        <v>99</v>
      </c>
      <c r="B47" s="137" t="s">
        <v>109</v>
      </c>
      <c r="C47" s="35" t="s">
        <v>70</v>
      </c>
      <c r="D47" s="15" t="str">
        <f>IF(G47=$C$52,$D$51,$E$51)</f>
        <v>☑</v>
      </c>
      <c r="E47" s="63" t="s">
        <v>87</v>
      </c>
      <c r="F47" s="140" t="str">
        <f>IF(G47&lt;5,"지도 사항을 상세히 기재해 주세요!","")</f>
        <v/>
      </c>
      <c r="G47" s="130">
        <v>5</v>
      </c>
      <c r="J47" s="133"/>
      <c r="K47" s="133"/>
      <c r="L47" s="133"/>
      <c r="M47" s="133"/>
      <c r="N47" s="133"/>
      <c r="O47" s="133"/>
      <c r="P47" s="133"/>
    </row>
    <row r="48" spans="1:16" s="6" customFormat="1" ht="30.75" customHeight="1">
      <c r="A48" s="135"/>
      <c r="B48" s="138"/>
      <c r="C48" s="38" t="s">
        <v>69</v>
      </c>
      <c r="D48" s="40" t="str">
        <f>IF(G47=$D$52,$D$51,$E$51)</f>
        <v>□</v>
      </c>
      <c r="E48" s="62" t="s">
        <v>152</v>
      </c>
      <c r="F48" s="141"/>
      <c r="G48" s="131"/>
      <c r="J48" s="133"/>
      <c r="K48" s="133"/>
      <c r="L48" s="133"/>
      <c r="M48" s="133"/>
      <c r="N48" s="133"/>
      <c r="O48" s="133"/>
      <c r="P48" s="133"/>
    </row>
    <row r="49" spans="1:16" s="6" customFormat="1" ht="19.5" customHeight="1">
      <c r="A49" s="136"/>
      <c r="B49" s="139"/>
      <c r="C49" s="39" t="s">
        <v>59</v>
      </c>
      <c r="D49" s="41" t="str">
        <f>IF(G47=$E$52,$D$51,$E$51)</f>
        <v>□</v>
      </c>
      <c r="E49" s="66" t="s">
        <v>32</v>
      </c>
      <c r="F49" s="142"/>
      <c r="G49" s="132"/>
      <c r="J49" s="133"/>
      <c r="K49" s="133"/>
      <c r="L49" s="133"/>
      <c r="M49" s="133"/>
      <c r="N49" s="133"/>
      <c r="O49" s="133"/>
      <c r="P49" s="133"/>
    </row>
    <row r="51" spans="3:7" s="9" customFormat="1" ht="14.25" hidden="1">
      <c r="C51" s="51"/>
      <c r="D51" s="52" t="s">
        <v>58</v>
      </c>
      <c r="E51" s="52" t="s">
        <v>71</v>
      </c>
      <c r="G51" s="53"/>
    </row>
    <row r="52" spans="3:7" s="9" customFormat="1" ht="13.5" hidden="1">
      <c r="C52" s="54">
        <v>5</v>
      </c>
      <c r="D52" s="69">
        <v>2.5</v>
      </c>
      <c r="E52" s="54">
        <v>0</v>
      </c>
      <c r="G52" s="53"/>
    </row>
    <row r="53" spans="3:7" s="9" customFormat="1" ht="13.5" hidden="1">
      <c r="C53" s="54">
        <v>5</v>
      </c>
      <c r="D53" s="54">
        <v>0</v>
      </c>
      <c r="E53" s="54"/>
      <c r="G53" s="53"/>
    </row>
    <row r="54" ht="13.5" hidden="1"/>
    <row r="55" ht="13.5" hidden="1"/>
  </sheetData>
  <mergeCells count="164">
    <mergeCell ref="G41:G43"/>
    <mergeCell ref="G44:G46"/>
    <mergeCell ref="G47:G49"/>
    <mergeCell ref="G23:G25"/>
    <mergeCell ref="G26:G28"/>
    <mergeCell ref="G29:G31"/>
    <mergeCell ref="G32:G34"/>
    <mergeCell ref="G35:G37"/>
    <mergeCell ref="G38:G40"/>
    <mergeCell ref="G5:G7"/>
    <mergeCell ref="G8:G10"/>
    <mergeCell ref="G11:G13"/>
    <mergeCell ref="G14:G16"/>
    <mergeCell ref="G17:G19"/>
    <mergeCell ref="G20:G22"/>
    <mergeCell ref="J44:J46"/>
    <mergeCell ref="K44:K46"/>
    <mergeCell ref="J47:J49"/>
    <mergeCell ref="K47:K49"/>
    <mergeCell ref="J35:J37"/>
    <mergeCell ref="J38:J40"/>
    <mergeCell ref="K38:K40"/>
    <mergeCell ref="J41:J43"/>
    <mergeCell ref="K41:K43"/>
    <mergeCell ref="K35:K37"/>
    <mergeCell ref="M35:M37"/>
    <mergeCell ref="L35:L37"/>
    <mergeCell ref="N38:N40"/>
    <mergeCell ref="N29:N31"/>
    <mergeCell ref="M32:M34"/>
    <mergeCell ref="N32:N34"/>
    <mergeCell ref="N35:N37"/>
    <mergeCell ref="M38:M40"/>
    <mergeCell ref="L32:L34"/>
    <mergeCell ref="L38:L40"/>
    <mergeCell ref="J32:J34"/>
    <mergeCell ref="K32:K34"/>
    <mergeCell ref="J29:J31"/>
    <mergeCell ref="K29:K31"/>
    <mergeCell ref="L29:L31"/>
    <mergeCell ref="M29:M31"/>
    <mergeCell ref="J11:J13"/>
    <mergeCell ref="J20:J22"/>
    <mergeCell ref="K20:K22"/>
    <mergeCell ref="J17:J19"/>
    <mergeCell ref="K17:K19"/>
    <mergeCell ref="K11:K13"/>
    <mergeCell ref="N26:N28"/>
    <mergeCell ref="L17:L19"/>
    <mergeCell ref="M17:M19"/>
    <mergeCell ref="L26:L28"/>
    <mergeCell ref="M26:M28"/>
    <mergeCell ref="N23:N25"/>
    <mergeCell ref="L23:L25"/>
    <mergeCell ref="M23:M25"/>
    <mergeCell ref="L20:L22"/>
    <mergeCell ref="M20:M22"/>
    <mergeCell ref="N20:N22"/>
    <mergeCell ref="N14:N16"/>
    <mergeCell ref="L14:L16"/>
    <mergeCell ref="M14:M16"/>
    <mergeCell ref="N17:N19"/>
    <mergeCell ref="L11:L13"/>
    <mergeCell ref="M11:M13"/>
    <mergeCell ref="N11:N13"/>
    <mergeCell ref="J8:J10"/>
    <mergeCell ref="K8:K10"/>
    <mergeCell ref="L8:L10"/>
    <mergeCell ref="M8:M10"/>
    <mergeCell ref="J5:J7"/>
    <mergeCell ref="K5:K7"/>
    <mergeCell ref="A47:A49"/>
    <mergeCell ref="B47:B49"/>
    <mergeCell ref="F47:F49"/>
    <mergeCell ref="B44:B46"/>
    <mergeCell ref="F44:F46"/>
    <mergeCell ref="A44:A46"/>
    <mergeCell ref="A38:A43"/>
    <mergeCell ref="B41:B43"/>
    <mergeCell ref="F41:F43"/>
    <mergeCell ref="B32:B34"/>
    <mergeCell ref="F32:F34"/>
    <mergeCell ref="A32:A37"/>
    <mergeCell ref="B29:B31"/>
    <mergeCell ref="F29:F31"/>
    <mergeCell ref="J14:J16"/>
    <mergeCell ref="K14:K16"/>
    <mergeCell ref="B38:B40"/>
    <mergeCell ref="F38:F40"/>
    <mergeCell ref="J23:J25"/>
    <mergeCell ref="K23:K25"/>
    <mergeCell ref="J26:J28"/>
    <mergeCell ref="K26:K28"/>
    <mergeCell ref="F20:F22"/>
    <mergeCell ref="A20:A25"/>
    <mergeCell ref="B23:B25"/>
    <mergeCell ref="F23:F25"/>
    <mergeCell ref="B20:B22"/>
    <mergeCell ref="B35:B37"/>
    <mergeCell ref="F35:F37"/>
    <mergeCell ref="B26:B28"/>
    <mergeCell ref="F26:F28"/>
    <mergeCell ref="A26:A31"/>
    <mergeCell ref="F11:F13"/>
    <mergeCell ref="B17:B19"/>
    <mergeCell ref="A17:A19"/>
    <mergeCell ref="B14:B16"/>
    <mergeCell ref="C19:E19"/>
    <mergeCell ref="A14:A16"/>
    <mergeCell ref="F17:F19"/>
    <mergeCell ref="F14:F16"/>
    <mergeCell ref="B5:B7"/>
    <mergeCell ref="C1:D1"/>
    <mergeCell ref="C4:E4"/>
    <mergeCell ref="A11:A13"/>
    <mergeCell ref="B11:B13"/>
    <mergeCell ref="A5:A7"/>
    <mergeCell ref="B8:B10"/>
    <mergeCell ref="A8:A10"/>
    <mergeCell ref="F5:F7"/>
    <mergeCell ref="F8:F10"/>
    <mergeCell ref="N5:N7"/>
    <mergeCell ref="O5:O7"/>
    <mergeCell ref="P5:P7"/>
    <mergeCell ref="N8:N10"/>
    <mergeCell ref="O8:O10"/>
    <mergeCell ref="P8:P10"/>
    <mergeCell ref="L5:L7"/>
    <mergeCell ref="M5:M7"/>
    <mergeCell ref="O11:O13"/>
    <mergeCell ref="P11:P13"/>
    <mergeCell ref="O14:O16"/>
    <mergeCell ref="P14:P16"/>
    <mergeCell ref="O17:O19"/>
    <mergeCell ref="P17:P19"/>
    <mergeCell ref="O20:O22"/>
    <mergeCell ref="P20:P22"/>
    <mergeCell ref="O23:O25"/>
    <mergeCell ref="P23:P25"/>
    <mergeCell ref="O26:O28"/>
    <mergeCell ref="P26:P28"/>
    <mergeCell ref="O29:O31"/>
    <mergeCell ref="P29:P31"/>
    <mergeCell ref="O32:O34"/>
    <mergeCell ref="P32:P34"/>
    <mergeCell ref="O35:O37"/>
    <mergeCell ref="P35:P37"/>
    <mergeCell ref="L47:L49"/>
    <mergeCell ref="O38:O40"/>
    <mergeCell ref="P38:P40"/>
    <mergeCell ref="O41:O43"/>
    <mergeCell ref="P41:P43"/>
    <mergeCell ref="M41:M43"/>
    <mergeCell ref="N41:N43"/>
    <mergeCell ref="M47:M49"/>
    <mergeCell ref="L41:L43"/>
    <mergeCell ref="L44:L46"/>
    <mergeCell ref="M44:M46"/>
    <mergeCell ref="O44:O46"/>
    <mergeCell ref="P44:P46"/>
    <mergeCell ref="O47:O49"/>
    <mergeCell ref="P47:P49"/>
    <mergeCell ref="N47:N49"/>
    <mergeCell ref="N44:N46"/>
  </mergeCells>
  <conditionalFormatting sqref="G17:G19">
    <cfRule type="expression" priority="1" dxfId="12">
      <formula>'운영(2)'!#REF!=""</formula>
    </cfRule>
  </conditionalFormatting>
  <conditionalFormatting sqref="G5:G16 G20:G49">
    <cfRule type="expression" priority="3" dxfId="12">
      <formula>'운영(2)'!#REF!=""</formula>
    </cfRule>
  </conditionalFormatting>
  <dataValidations count="17">
    <dataValidation type="list" allowBlank="1" showInputMessage="1" showErrorMessage="1" errorTitle="입력오류" error="목록에서 선택하거나_x000a_5 또는 0을 입력해주세요!" sqref="G17:G19">
      <formula1>$J$3:$J$4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5:F7">
      <formula1>$J$5:$P$5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47:F49">
      <formula1>$J$47:$P$47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44:F46">
      <formula1>$J$44:$P$44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41:F43">
      <formula1>$J$41:$P$41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38:F40">
      <formula1>$J$38:$P$38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35:F37">
      <formula1>$J$35:$P$35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32:F34">
      <formula1>$J$32:$P$32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29:F31">
      <formula1>$J$29:$P$29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26:F28">
      <formula1>$J$26:$P$26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23:F25">
      <formula1>$J$23:$P$23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20:F22">
      <formula1>$J$20:$P$20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17:F19">
      <formula1>$J$17:$P$17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14:F16">
      <formula1>$J$14:$P$14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11:F13">
      <formula1>$J$11:$P$11</formula1>
    </dataValidation>
    <dataValidation errorStyle="information" type="list" allowBlank="1" showInputMessage="1" showErrorMessage="1" errorTitle="입력주의사항" error="목록에서 선택해주세요!_x000a_직접입력시 [확인]을 눌러주세요." sqref="F8:F10">
      <formula1>$J$8:$P$8</formula1>
    </dataValidation>
    <dataValidation type="list" allowBlank="1" showInputMessage="1" showErrorMessage="1" errorTitle="입력오류" error="목록에서 선택하거나_x000a_5 또는 2.5 또는 0을 입력해주세요!" sqref="G5:G16 G20:G49">
      <formula1>$C$52:$E$52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7" copies="1"/>
  <rowBreaks count="1" manualBreakCount="1">
    <brk id="25" max="16383" man="1"/>
  </rowBreaks>
  <colBreaks count="1" manualBreakCount="1">
    <brk id="9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8"/>
  <sheetViews>
    <sheetView showGridLines="0" view="pageBreakPreview" zoomScaleSheetLayoutView="100" workbookViewId="0" topLeftCell="A1">
      <pane ySplit="4" topLeftCell="A5" activePane="bottomLeft" state="frozen"/>
      <selection pane="bottomLeft" activeCell="D1" sqref="D1"/>
    </sheetView>
  </sheetViews>
  <sheetFormatPr defaultColWidth="8.88671875" defaultRowHeight="13.5"/>
  <cols>
    <col min="1" max="1" width="8.77734375" style="1" customWidth="1"/>
    <col min="2" max="2" width="41.3359375" style="1" customWidth="1"/>
    <col min="3" max="3" width="31.3359375" style="1" customWidth="1"/>
    <col min="4" max="4" width="8.99609375" style="1" customWidth="1"/>
    <col min="5" max="5" width="2.77734375" style="1" customWidth="1"/>
    <col min="6" max="16384" width="8.88671875" style="1" customWidth="1"/>
  </cols>
  <sheetData>
    <row r="1" spans="1:6" s="12" customFormat="1" ht="30" customHeight="1">
      <c r="A1" s="151" t="s">
        <v>157</v>
      </c>
      <c r="B1" s="151"/>
      <c r="D1" s="68"/>
      <c r="E1" s="1"/>
      <c r="F1" s="8"/>
    </row>
    <row r="2" spans="1:5" s="2" customFormat="1" ht="30" customHeight="1">
      <c r="A2" s="19" t="s">
        <v>134</v>
      </c>
      <c r="B2" s="17"/>
      <c r="C2" s="84" t="s">
        <v>170</v>
      </c>
      <c r="D2" s="2">
        <f>-SUM(C5:C8)</f>
        <v>0</v>
      </c>
      <c r="E2" s="2" t="s">
        <v>187</v>
      </c>
    </row>
    <row r="4" spans="1:4" s="6" customFormat="1" ht="30" customHeight="1">
      <c r="A4" s="64" t="s">
        <v>60</v>
      </c>
      <c r="B4" s="80" t="s">
        <v>50</v>
      </c>
      <c r="C4" s="64" t="s">
        <v>65</v>
      </c>
      <c r="D4" s="64" t="s">
        <v>188</v>
      </c>
    </row>
    <row r="5" spans="1:4" s="7" customFormat="1" ht="57.75" customHeight="1">
      <c r="A5" s="152" t="s">
        <v>22</v>
      </c>
      <c r="B5" s="81" t="s">
        <v>115</v>
      </c>
      <c r="C5" s="4" t="str">
        <f>IF(D5&gt;0,"지도 사항을 상세히 기재해 주세요!","")</f>
        <v/>
      </c>
      <c r="D5" s="70">
        <v>0</v>
      </c>
    </row>
    <row r="6" spans="1:4" s="7" customFormat="1" ht="57.75" customHeight="1">
      <c r="A6" s="152"/>
      <c r="B6" s="65" t="s">
        <v>42</v>
      </c>
      <c r="C6" s="4" t="str">
        <f>IF(D6&gt;0,"지도 사항을 상세히 기재해 주세요!","")</f>
        <v/>
      </c>
      <c r="D6" s="70">
        <v>0</v>
      </c>
    </row>
    <row r="7" spans="1:4" s="7" customFormat="1" ht="57.75" customHeight="1">
      <c r="A7" s="152"/>
      <c r="B7" s="65" t="s">
        <v>110</v>
      </c>
      <c r="C7" s="4" t="str">
        <f>IF(D7&gt;0,"지도 사항을 상세히 기재해 주세요!","")</f>
        <v/>
      </c>
      <c r="D7" s="70">
        <v>0</v>
      </c>
    </row>
    <row r="8" spans="1:4" s="7" customFormat="1" ht="57.75" customHeight="1">
      <c r="A8" s="152"/>
      <c r="B8" s="65" t="s">
        <v>130</v>
      </c>
      <c r="C8" s="4" t="str">
        <f>IF(D8&gt;0,"지도 사항을 상세히 기재해 주세요!","")</f>
        <v/>
      </c>
      <c r="D8" s="70">
        <v>0</v>
      </c>
    </row>
    <row r="9" s="6" customFormat="1" ht="57.75" customHeight="1"/>
    <row r="10" spans="1:3" s="6" customFormat="1" ht="13.5" hidden="1">
      <c r="A10" s="71">
        <v>0</v>
      </c>
      <c r="B10" s="72">
        <v>0</v>
      </c>
      <c r="C10"/>
    </row>
    <row r="11" spans="1:3" s="6" customFormat="1" ht="13.5" hidden="1">
      <c r="A11" s="71">
        <v>5</v>
      </c>
      <c r="B11" s="72">
        <v>10</v>
      </c>
      <c r="C11"/>
    </row>
    <row r="12" spans="1:3" s="6" customFormat="1" ht="13.5" hidden="1">
      <c r="A12" s="71">
        <v>10</v>
      </c>
      <c r="B12" s="72">
        <v>20</v>
      </c>
      <c r="C12"/>
    </row>
    <row r="13" spans="1:3" s="6" customFormat="1" ht="13.5" hidden="1">
      <c r="A13" s="71">
        <v>15</v>
      </c>
      <c r="B13" s="72">
        <v>30</v>
      </c>
      <c r="C13"/>
    </row>
    <row r="14" spans="1:3" s="6" customFormat="1" ht="13.5" hidden="1">
      <c r="A14" s="71">
        <v>20</v>
      </c>
      <c r="B14" s="72">
        <v>40</v>
      </c>
      <c r="C14"/>
    </row>
    <row r="15" spans="1:3" s="6" customFormat="1" ht="13.5" hidden="1">
      <c r="A15" s="71">
        <v>25</v>
      </c>
      <c r="B15" s="72">
        <v>50</v>
      </c>
      <c r="C15"/>
    </row>
    <row r="16" s="6" customFormat="1" ht="13.5" hidden="1">
      <c r="C16"/>
    </row>
    <row r="17" s="6" customFormat="1" ht="13.5" hidden="1">
      <c r="C17"/>
    </row>
    <row r="18" s="6" customFormat="1" ht="13.5" hidden="1">
      <c r="C18"/>
    </row>
    <row r="19" s="6" customFormat="1" ht="12"/>
    <row r="20" s="6" customFormat="1" ht="12"/>
    <row r="21" s="6" customFormat="1" ht="12"/>
    <row r="22" s="6" customFormat="1" ht="12"/>
    <row r="23" s="6" customFormat="1" ht="12"/>
    <row r="24" s="6" customFormat="1" ht="12"/>
    <row r="25" s="6" customFormat="1" ht="12"/>
    <row r="26" s="6" customFormat="1" ht="12"/>
    <row r="27" s="6" customFormat="1" ht="12"/>
    <row r="28" s="6" customFormat="1" ht="12"/>
    <row r="29" s="6" customFormat="1" ht="12"/>
    <row r="30" s="6" customFormat="1" ht="12"/>
    <row r="31" s="6" customFormat="1" ht="12"/>
    <row r="32" s="6" customFormat="1" ht="12"/>
  </sheetData>
  <mergeCells count="2">
    <mergeCell ref="A1:B1"/>
    <mergeCell ref="A5:A8"/>
  </mergeCells>
  <conditionalFormatting sqref="D5:D8">
    <cfRule type="cellIs" priority="1" dxfId="12" operator="equal">
      <formula>""</formula>
    </cfRule>
  </conditionalFormatting>
  <dataValidations count="4">
    <dataValidation type="list" allowBlank="1" showInputMessage="1" showErrorMessage="1" errorTitle="입력오류" error="목록에서 선택해 주세요!" sqref="D6">
      <formula1>$A$10:$A$15</formula1>
    </dataValidation>
    <dataValidation type="list" allowBlank="1" showInputMessage="1" showErrorMessage="1" errorTitle="입력오류" error="목록에서 선택해 주세요!" sqref="D5 D7:D8">
      <formula1>$B$10:$B$15</formula1>
    </dataValidation>
    <dataValidation allowBlank="1" showInputMessage="1" showErrorMessage="1" prompt="해당 항목 번호와 지적사항 기재_x000a__x000a_예) 2. 칼슘 평균필요량 준수" sqref="C5"/>
    <dataValidation allowBlank="1" showInputMessage="1" showErrorMessage="1" prompt="해당 항목 번호와 지적사항 기재_x000a__x000a_예) 10. 원산지 및 영양량 표시 시행" sqref="C6:C7"/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8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foodcom</cp:lastModifiedBy>
  <cp:lastPrinted>2020-11-18T05:44:35Z</cp:lastPrinted>
  <dcterms:created xsi:type="dcterms:W3CDTF">2007-04-16T06:33:08Z</dcterms:created>
  <dcterms:modified xsi:type="dcterms:W3CDTF">2020-11-18T05:48:29Z</dcterms:modified>
  <cp:category/>
  <cp:version/>
  <cp:contentType/>
  <cp:contentStatus/>
  <cp:revision>27</cp:revision>
</cp:coreProperties>
</file>